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19260" windowHeight="7425"/>
  </bookViews>
  <sheets>
    <sheet name="諸元" sheetId="4" r:id="rId1"/>
    <sheet name="企業局事跡" sheetId="1" r:id="rId2"/>
    <sheet name="関連" sheetId="2" r:id="rId3"/>
    <sheet name="局規格等" sheetId="3" r:id="rId4"/>
    <sheet name="配水管延長" sheetId="5" r:id="rId5"/>
    <sheet name="現況" sheetId="6" r:id="rId6"/>
    <sheet name="電力" sheetId="7" r:id="rId7"/>
    <sheet name="電力2" sheetId="8" r:id="rId8"/>
    <sheet name="P実力" sheetId="9" r:id="rId9"/>
    <sheet name="鉛管" sheetId="10" r:id="rId10"/>
  </sheets>
  <definedNames>
    <definedName name="ENDたす1">#REF!</definedName>
    <definedName name="_xlnm.Print_Area" localSheetId="9">鉛管!$B$2:$L$19</definedName>
    <definedName name="_xlnm.Print_Area" localSheetId="2">関連!$C$2:$O$5</definedName>
    <definedName name="_xlnm.Print_Area" localSheetId="1">企業局事跡!$C$6:$O$26</definedName>
    <definedName name="_xlnm.Print_Area" localSheetId="3">局規格等!$B$6:$M$11</definedName>
    <definedName name="_xlnm.Print_Area" localSheetId="5">現況!$B$2:$I$16</definedName>
    <definedName name="_xlnm.Print_Area" localSheetId="0">諸元!$C$2:$F$17</definedName>
    <definedName name="_xlnm.Print_Area" localSheetId="6">電力!$B$2:$M$31</definedName>
    <definedName name="_xlnm.Print_Area" localSheetId="7">電力2!$B$3:$O$26</definedName>
    <definedName name="ソート２">#REF!</definedName>
  </definedNames>
  <calcPr calcId="145621"/>
</workbook>
</file>

<file path=xl/calcChain.xml><?xml version="1.0" encoding="utf-8"?>
<calcChain xmlns="http://schemas.openxmlformats.org/spreadsheetml/2006/main">
  <c r="G9" i="10" l="1"/>
  <c r="G7" i="10" s="1"/>
  <c r="H9" i="10"/>
  <c r="I9" i="10"/>
  <c r="H14" i="10"/>
  <c r="I14" i="10"/>
  <c r="C17" i="10"/>
  <c r="D17" i="10"/>
  <c r="E17" i="10"/>
  <c r="F17" i="10"/>
  <c r="H7" i="8"/>
  <c r="I7" i="8"/>
  <c r="M7" i="8"/>
  <c r="H8" i="8"/>
  <c r="I8" i="8"/>
  <c r="I25" i="8" s="1"/>
  <c r="M8" i="8"/>
  <c r="H9" i="8"/>
  <c r="I9" i="8"/>
  <c r="M9" i="8"/>
  <c r="M25" i="8" s="1"/>
  <c r="H10" i="8"/>
  <c r="I10" i="8"/>
  <c r="M10" i="8"/>
  <c r="H11" i="8"/>
  <c r="I11" i="8"/>
  <c r="M11" i="8"/>
  <c r="H12" i="8"/>
  <c r="I12" i="8"/>
  <c r="M12" i="8"/>
  <c r="H13" i="8"/>
  <c r="I13" i="8"/>
  <c r="M13" i="8"/>
  <c r="H14" i="8"/>
  <c r="I14" i="8"/>
  <c r="K14" i="8"/>
  <c r="M14" i="8"/>
  <c r="H15" i="8"/>
  <c r="I15" i="8"/>
  <c r="M15" i="8"/>
  <c r="H16" i="8"/>
  <c r="I16" i="8"/>
  <c r="M16" i="8"/>
  <c r="H17" i="8"/>
  <c r="I17" i="8"/>
  <c r="M17" i="8"/>
  <c r="H18" i="8"/>
  <c r="I18" i="8"/>
  <c r="M18" i="8"/>
  <c r="H19" i="8"/>
  <c r="I19" i="8"/>
  <c r="M19" i="8"/>
  <c r="N19" i="8"/>
  <c r="H20" i="8"/>
  <c r="I20" i="8"/>
  <c r="M20" i="8"/>
  <c r="H21" i="8"/>
  <c r="I21" i="8"/>
  <c r="K21" i="8"/>
  <c r="M21" i="8"/>
  <c r="H22" i="8"/>
  <c r="I22" i="8"/>
  <c r="M22" i="8"/>
  <c r="H23" i="8"/>
  <c r="I23" i="8"/>
  <c r="M23" i="8"/>
  <c r="F25" i="8"/>
  <c r="G25" i="8"/>
  <c r="H25" i="8"/>
  <c r="L25" i="8"/>
  <c r="N25" i="8"/>
  <c r="L5" i="7"/>
  <c r="L6" i="7"/>
  <c r="I7" i="7"/>
  <c r="L7" i="7"/>
  <c r="I8" i="7"/>
  <c r="L8" i="7"/>
  <c r="C18" i="5"/>
  <c r="D18" i="5"/>
  <c r="E18" i="5"/>
  <c r="F18" i="5"/>
  <c r="G18" i="5"/>
  <c r="G23" i="5" s="1"/>
  <c r="H18" i="5"/>
  <c r="H21" i="5"/>
  <c r="I21" i="5"/>
  <c r="F23" i="5"/>
  <c r="A6" i="4"/>
  <c r="A7" i="4"/>
  <c r="A8" i="4"/>
  <c r="A9" i="4"/>
  <c r="A10" i="4"/>
  <c r="A11" i="4"/>
  <c r="A12" i="4"/>
  <c r="A13" i="4"/>
  <c r="A14" i="4"/>
  <c r="A15" i="4"/>
  <c r="A16" i="4"/>
  <c r="A17" i="4"/>
  <c r="G5" i="10" l="1"/>
  <c r="G17" i="10" s="1"/>
  <c r="H7" i="10"/>
  <c r="H23" i="5"/>
  <c r="H24" i="5" s="1"/>
  <c r="H25" i="5" s="1"/>
  <c r="G8" i="3"/>
  <c r="K8" i="3" s="1"/>
  <c r="I8" i="3"/>
  <c r="J8" i="3"/>
  <c r="G9" i="3"/>
  <c r="K9" i="3" s="1"/>
  <c r="I9" i="3"/>
  <c r="J9" i="3"/>
  <c r="G10" i="3"/>
  <c r="K10" i="3" s="1"/>
  <c r="I10" i="3"/>
  <c r="J10" i="3"/>
  <c r="G11" i="3"/>
  <c r="K11" i="3" s="1"/>
  <c r="I11" i="3"/>
  <c r="J11" i="3"/>
  <c r="G12" i="3"/>
  <c r="K12" i="3" s="1"/>
  <c r="I12" i="3"/>
  <c r="J12" i="3"/>
  <c r="G13" i="3"/>
  <c r="K13" i="3" s="1"/>
  <c r="I13" i="3"/>
  <c r="J13" i="3"/>
  <c r="G14" i="3"/>
  <c r="K14" i="3" s="1"/>
  <c r="I14" i="3"/>
  <c r="J14" i="3"/>
  <c r="G15" i="3"/>
  <c r="K15" i="3" s="1"/>
  <c r="I15" i="3"/>
  <c r="J15" i="3"/>
  <c r="G16" i="3"/>
  <c r="K16" i="3" s="1"/>
  <c r="I16" i="3"/>
  <c r="J16" i="3"/>
  <c r="G17" i="3"/>
  <c r="K17" i="3" s="1"/>
  <c r="I17" i="3"/>
  <c r="J17" i="3"/>
  <c r="G18" i="3"/>
  <c r="K18" i="3" s="1"/>
  <c r="I18" i="3"/>
  <c r="J18" i="3"/>
  <c r="G19" i="3"/>
  <c r="K19" i="3" s="1"/>
  <c r="I19" i="3"/>
  <c r="J19" i="3"/>
  <c r="H4" i="2"/>
  <c r="I4" i="2"/>
  <c r="J4" i="2"/>
  <c r="K4" i="2"/>
  <c r="L4" i="2"/>
  <c r="H5" i="2"/>
  <c r="I5" i="2"/>
  <c r="L5" i="2" s="1"/>
  <c r="J5" i="2"/>
  <c r="K5" i="2"/>
  <c r="H6" i="2"/>
  <c r="I6" i="2"/>
  <c r="J6" i="2"/>
  <c r="K6" i="2"/>
  <c r="L6" i="2"/>
  <c r="H7" i="2"/>
  <c r="I7" i="2"/>
  <c r="L7" i="2" s="1"/>
  <c r="J7" i="2"/>
  <c r="K7" i="2"/>
  <c r="H8" i="2"/>
  <c r="I8" i="2"/>
  <c r="J8" i="2"/>
  <c r="L8" i="2" s="1"/>
  <c r="K8" i="2"/>
  <c r="H9" i="2"/>
  <c r="I9" i="2"/>
  <c r="L9" i="2" s="1"/>
  <c r="J9" i="2"/>
  <c r="K9" i="2"/>
  <c r="H10" i="2"/>
  <c r="I10" i="2"/>
  <c r="J10" i="2"/>
  <c r="K10" i="2"/>
  <c r="L10" i="2"/>
  <c r="H11" i="2"/>
  <c r="I11" i="2"/>
  <c r="L11" i="2" s="1"/>
  <c r="J11" i="2"/>
  <c r="K11" i="2"/>
  <c r="H12" i="2"/>
  <c r="I12" i="2"/>
  <c r="J12" i="2"/>
  <c r="L12" i="2" s="1"/>
  <c r="K12" i="2"/>
  <c r="H13" i="2"/>
  <c r="I13" i="2"/>
  <c r="L13" i="2" s="1"/>
  <c r="J13" i="2"/>
  <c r="K13" i="2"/>
  <c r="H14" i="2"/>
  <c r="I14" i="2"/>
  <c r="J14" i="2"/>
  <c r="K14" i="2"/>
  <c r="L14" i="2"/>
  <c r="H15" i="2"/>
  <c r="I15" i="2"/>
  <c r="L15" i="2" s="1"/>
  <c r="J15" i="2"/>
  <c r="K15" i="2"/>
  <c r="H8" i="1"/>
  <c r="I8" i="1"/>
  <c r="J8" i="1"/>
  <c r="L8" i="1" s="1"/>
  <c r="K8" i="1"/>
  <c r="H9" i="1"/>
  <c r="I9" i="1"/>
  <c r="L9" i="1" s="1"/>
  <c r="J9" i="1"/>
  <c r="K9" i="1"/>
  <c r="H10" i="1"/>
  <c r="I10" i="1"/>
  <c r="J10" i="1"/>
  <c r="K10" i="1"/>
  <c r="L10" i="1"/>
  <c r="H11" i="1"/>
  <c r="I11" i="1"/>
  <c r="L11" i="1" s="1"/>
  <c r="J11" i="1"/>
  <c r="K11" i="1"/>
  <c r="H12" i="1"/>
  <c r="I12" i="1"/>
  <c r="J12" i="1"/>
  <c r="L12" i="1" s="1"/>
  <c r="K12" i="1"/>
  <c r="H13" i="1"/>
  <c r="I13" i="1"/>
  <c r="L13" i="1" s="1"/>
  <c r="J13" i="1"/>
  <c r="K13" i="1"/>
  <c r="H14" i="1"/>
  <c r="I14" i="1"/>
  <c r="J14" i="1"/>
  <c r="K14" i="1"/>
  <c r="L14" i="1"/>
  <c r="H15" i="1"/>
  <c r="I15" i="1"/>
  <c r="L15" i="1" s="1"/>
  <c r="J15" i="1"/>
  <c r="K15" i="1"/>
  <c r="H16" i="1"/>
  <c r="I16" i="1"/>
  <c r="J16" i="1"/>
  <c r="L16" i="1" s="1"/>
  <c r="K16" i="1"/>
  <c r="H17" i="1"/>
  <c r="I17" i="1"/>
  <c r="L17" i="1" s="1"/>
  <c r="J17" i="1"/>
  <c r="K17" i="1"/>
  <c r="H18" i="1"/>
  <c r="I18" i="1"/>
  <c r="J18" i="1"/>
  <c r="K18" i="1"/>
  <c r="L18" i="1"/>
  <c r="H19" i="1"/>
  <c r="I19" i="1"/>
  <c r="L19" i="1" s="1"/>
  <c r="J19" i="1"/>
  <c r="K19" i="1"/>
  <c r="H20" i="1"/>
  <c r="I20" i="1"/>
  <c r="J20" i="1"/>
  <c r="L20" i="1" s="1"/>
  <c r="K20" i="1"/>
  <c r="H21" i="1"/>
  <c r="I21" i="1"/>
  <c r="L21" i="1" s="1"/>
  <c r="J21" i="1"/>
  <c r="K21" i="1"/>
  <c r="H22" i="1"/>
  <c r="I22" i="1"/>
  <c r="J22" i="1"/>
  <c r="K22" i="1"/>
  <c r="L22" i="1"/>
  <c r="I23" i="1"/>
  <c r="H23" i="1" s="1"/>
  <c r="J23" i="1"/>
  <c r="K23" i="1"/>
  <c r="H24" i="1"/>
  <c r="I24" i="1"/>
  <c r="J24" i="1"/>
  <c r="L24" i="1" s="1"/>
  <c r="K24" i="1"/>
  <c r="H25" i="1"/>
  <c r="I25" i="1"/>
  <c r="L25" i="1" s="1"/>
  <c r="J25" i="1"/>
  <c r="K25" i="1"/>
  <c r="H26" i="1"/>
  <c r="I26" i="1"/>
  <c r="J26" i="1"/>
  <c r="K26" i="1"/>
  <c r="L26" i="1"/>
  <c r="H27" i="1"/>
  <c r="I27" i="1"/>
  <c r="L27" i="1" s="1"/>
  <c r="J27" i="1"/>
  <c r="K27" i="1"/>
  <c r="H28" i="1"/>
  <c r="I28" i="1"/>
  <c r="J28" i="1"/>
  <c r="L28" i="1" s="1"/>
  <c r="K28" i="1"/>
  <c r="H29" i="1"/>
  <c r="I29" i="1"/>
  <c r="L29" i="1" s="1"/>
  <c r="J29" i="1"/>
  <c r="K29" i="1"/>
  <c r="H30" i="1"/>
  <c r="I30" i="1"/>
  <c r="J30" i="1"/>
  <c r="K30" i="1"/>
  <c r="L30" i="1"/>
  <c r="H31" i="1"/>
  <c r="I31" i="1"/>
  <c r="L31" i="1" s="1"/>
  <c r="J31" i="1"/>
  <c r="K31" i="1"/>
  <c r="H32" i="1"/>
  <c r="I32" i="1"/>
  <c r="J32" i="1"/>
  <c r="L32" i="1" s="1"/>
  <c r="K32" i="1"/>
  <c r="H33" i="1"/>
  <c r="I33" i="1"/>
  <c r="L33" i="1" s="1"/>
  <c r="J33" i="1"/>
  <c r="K33" i="1"/>
  <c r="H34" i="1"/>
  <c r="I34" i="1"/>
  <c r="J34" i="1"/>
  <c r="K34" i="1"/>
  <c r="L34" i="1"/>
  <c r="I35" i="1"/>
  <c r="H35" i="1" s="1"/>
  <c r="J35" i="1"/>
  <c r="K35" i="1"/>
  <c r="H36" i="1"/>
  <c r="I36" i="1"/>
  <c r="J36" i="1"/>
  <c r="K36" i="1"/>
  <c r="L36" i="1"/>
  <c r="I37" i="1"/>
  <c r="H37" i="1" s="1"/>
  <c r="J37" i="1"/>
  <c r="K37" i="1"/>
  <c r="I38" i="1"/>
  <c r="L38" i="1" s="1"/>
  <c r="J38" i="1"/>
  <c r="K38" i="1"/>
  <c r="H39" i="1"/>
  <c r="I39" i="1"/>
  <c r="J39" i="1"/>
  <c r="K39" i="1"/>
  <c r="L39" i="1"/>
  <c r="I40" i="1"/>
  <c r="H40" i="1" s="1"/>
  <c r="J40" i="1"/>
  <c r="K40" i="1"/>
  <c r="H41" i="1"/>
  <c r="I41" i="1"/>
  <c r="J41" i="1"/>
  <c r="L41" i="1" s="1"/>
  <c r="K41" i="1"/>
  <c r="I42" i="1"/>
  <c r="H42" i="1" s="1"/>
  <c r="J42" i="1"/>
  <c r="K42" i="1"/>
  <c r="H43" i="1"/>
  <c r="I43" i="1"/>
  <c r="J43" i="1"/>
  <c r="K43" i="1"/>
  <c r="L43" i="1"/>
  <c r="I44" i="1"/>
  <c r="J44" i="1"/>
  <c r="K44" i="1"/>
  <c r="L44" i="1"/>
  <c r="I45" i="1"/>
  <c r="J45" i="1"/>
  <c r="K45" i="1"/>
  <c r="L45" i="1"/>
  <c r="I46" i="1"/>
  <c r="J46" i="1"/>
  <c r="K46" i="1"/>
  <c r="L46" i="1"/>
  <c r="I47" i="1"/>
  <c r="J47" i="1"/>
  <c r="K47" i="1"/>
  <c r="L47" i="1"/>
  <c r="I48" i="1"/>
  <c r="J48" i="1"/>
  <c r="K48" i="1"/>
  <c r="L48" i="1"/>
  <c r="I49" i="1"/>
  <c r="J49" i="1"/>
  <c r="K49" i="1"/>
  <c r="L49" i="1"/>
  <c r="I50" i="1"/>
  <c r="J50" i="1"/>
  <c r="K50" i="1"/>
  <c r="L50" i="1"/>
  <c r="I51" i="1"/>
  <c r="J51" i="1"/>
  <c r="K51" i="1"/>
  <c r="L51" i="1"/>
  <c r="I52" i="1"/>
  <c r="J52" i="1"/>
  <c r="K52" i="1"/>
  <c r="L52" i="1"/>
  <c r="I53" i="1"/>
  <c r="J53" i="1"/>
  <c r="K53" i="1"/>
  <c r="L53" i="1"/>
  <c r="I54" i="1"/>
  <c r="J54" i="1"/>
  <c r="K54" i="1"/>
  <c r="L54" i="1"/>
  <c r="I7" i="10" l="1"/>
  <c r="I5" i="10" s="1"/>
  <c r="I17" i="10" s="1"/>
  <c r="H5" i="10"/>
  <c r="H17" i="10" s="1"/>
  <c r="L40" i="1"/>
  <c r="L35" i="1"/>
  <c r="L23" i="1"/>
  <c r="L42" i="1"/>
  <c r="L37" i="1"/>
</calcChain>
</file>

<file path=xl/comments1.xml><?xml version="1.0" encoding="utf-8"?>
<comments xmlns="http://schemas.openxmlformats.org/spreadsheetml/2006/main">
  <authors>
    <author>西原博徳</author>
  </authors>
  <commentList>
    <comment ref="N37" authorId="0">
      <text>
        <r>
          <rPr>
            <b/>
            <sz val="9"/>
            <color indexed="81"/>
            <rFont val="ＭＳ Ｐゴシック"/>
            <family val="3"/>
            <charset val="128"/>
          </rPr>
          <t>西原博徳:</t>
        </r>
        <r>
          <rPr>
            <sz val="9"/>
            <color indexed="81"/>
            <rFont val="ＭＳ Ｐゴシック"/>
            <family val="3"/>
            <charset val="128"/>
          </rPr>
          <t xml:space="preserve">
四ッ山系配水管φ500　第1系20インチ、第2系公称内径500mm（H型）　No37「規格変更　日水協・厚生労働省」につづっている</t>
        </r>
      </text>
    </comment>
  </commentList>
</comments>
</file>

<file path=xl/sharedStrings.xml><?xml version="1.0" encoding="utf-8"?>
<sst xmlns="http://schemas.openxmlformats.org/spreadsheetml/2006/main" count="368" uniqueCount="262">
  <si>
    <t>end</t>
    <phoneticPr fontId="4"/>
  </si>
  <si>
    <t>平成</t>
    <rPh sb="0" eb="2">
      <t>ｈ</t>
    </rPh>
    <phoneticPr fontId="4"/>
  </si>
  <si>
    <t>23:00から三池工業高校、宮原町ブロックを延命⇒勝立に切替</t>
    <rPh sb="7" eb="9">
      <t>ミイケ</t>
    </rPh>
    <rPh sb="9" eb="11">
      <t>コウギョウ</t>
    </rPh>
    <rPh sb="11" eb="13">
      <t>コウコウ</t>
    </rPh>
    <rPh sb="14" eb="16">
      <t>ミヤハラ</t>
    </rPh>
    <rPh sb="16" eb="17">
      <t>マチ</t>
    </rPh>
    <rPh sb="22" eb="24">
      <t>エンメイ</t>
    </rPh>
    <rPh sb="25" eb="27">
      <t>カッタチ</t>
    </rPh>
    <rPh sb="28" eb="30">
      <t>キリカエ</t>
    </rPh>
    <phoneticPr fontId="4"/>
  </si>
  <si>
    <t>配水区切替</t>
    <rPh sb="0" eb="2">
      <t>ハイスイ</t>
    </rPh>
    <rPh sb="2" eb="3">
      <t>ク</t>
    </rPh>
    <rPh sb="3" eb="5">
      <t>キリカエ</t>
    </rPh>
    <phoneticPr fontId="4"/>
  </si>
  <si>
    <t>新栄町φ75管亀裂漏水25,920ｍ3、過去数年間分を一度に計上</t>
    <rPh sb="0" eb="1">
      <t>シン</t>
    </rPh>
    <rPh sb="1" eb="3">
      <t>サカエマチ</t>
    </rPh>
    <rPh sb="6" eb="7">
      <t>カン</t>
    </rPh>
    <rPh sb="7" eb="9">
      <t>キレツ</t>
    </rPh>
    <rPh sb="9" eb="11">
      <t>ロウスイ</t>
    </rPh>
    <rPh sb="20" eb="22">
      <t>カコ</t>
    </rPh>
    <rPh sb="22" eb="25">
      <t>スウネンカン</t>
    </rPh>
    <rPh sb="25" eb="26">
      <t>ブン</t>
    </rPh>
    <rPh sb="27" eb="29">
      <t>イチド</t>
    </rPh>
    <rPh sb="30" eb="32">
      <t>ケイジョウ</t>
    </rPh>
    <phoneticPr fontId="4"/>
  </si>
  <si>
    <t>漏水</t>
    <rPh sb="0" eb="2">
      <t>ロウスイ</t>
    </rPh>
    <phoneticPr fontId="4"/>
  </si>
  <si>
    <t>四箇簡易水道事業を引き取り</t>
    <phoneticPr fontId="4"/>
  </si>
  <si>
    <t>四箇地区簡易水道引取</t>
    <rPh sb="0" eb="2">
      <t>シカ</t>
    </rPh>
    <rPh sb="2" eb="4">
      <t>チク</t>
    </rPh>
    <rPh sb="4" eb="6">
      <t>カンイ</t>
    </rPh>
    <rPh sb="6" eb="8">
      <t>スイドウ</t>
    </rPh>
    <rPh sb="8" eb="10">
      <t>ヒキト</t>
    </rPh>
    <phoneticPr fontId="4"/>
  </si>
  <si>
    <t>浄水方法検討委員会第１回</t>
    <rPh sb="9" eb="10">
      <t>ダイ</t>
    </rPh>
    <rPh sb="11" eb="12">
      <t>カイ</t>
    </rPh>
    <phoneticPr fontId="4"/>
  </si>
  <si>
    <t>浄水方法検討委員会</t>
    <rPh sb="0" eb="2">
      <t>ジョウスイ</t>
    </rPh>
    <rPh sb="2" eb="4">
      <t>ホウホウ</t>
    </rPh>
    <rPh sb="4" eb="6">
      <t>ケントウ</t>
    </rPh>
    <rPh sb="6" eb="9">
      <t>イインカイ</t>
    </rPh>
    <phoneticPr fontId="4"/>
  </si>
  <si>
    <t>在職者の過去石綿従事者検診開始、半年後から退職者検診も開始</t>
    <rPh sb="0" eb="3">
      <t>ザイショクシャ</t>
    </rPh>
    <rPh sb="4" eb="6">
      <t>カコ</t>
    </rPh>
    <rPh sb="6" eb="8">
      <t>セキメン</t>
    </rPh>
    <rPh sb="8" eb="11">
      <t>ジュウジシャ</t>
    </rPh>
    <rPh sb="11" eb="13">
      <t>ケンシン</t>
    </rPh>
    <rPh sb="13" eb="15">
      <t>カイシ</t>
    </rPh>
    <rPh sb="16" eb="19">
      <t>ハントシゴ</t>
    </rPh>
    <rPh sb="21" eb="24">
      <t>タイショクシャ</t>
    </rPh>
    <rPh sb="24" eb="26">
      <t>ケンシン</t>
    </rPh>
    <rPh sb="27" eb="29">
      <t>カイシ</t>
    </rPh>
    <phoneticPr fontId="4"/>
  </si>
  <si>
    <t>石綿検診</t>
    <rPh sb="0" eb="2">
      <t>セキメン</t>
    </rPh>
    <rPh sb="2" eb="4">
      <t>ケンシン</t>
    </rPh>
    <phoneticPr fontId="4"/>
  </si>
  <si>
    <t xml:space="preserve"> </t>
    <phoneticPr fontId="4"/>
  </si>
  <si>
    <t>四ッ山配水池潜水のためφ500不断水穿孔</t>
    <rPh sb="0" eb="3">
      <t>ヨツヤマ</t>
    </rPh>
    <rPh sb="3" eb="6">
      <t>ハイスイチ</t>
    </rPh>
    <rPh sb="6" eb="8">
      <t>センスイ</t>
    </rPh>
    <rPh sb="15" eb="16">
      <t>フ</t>
    </rPh>
    <rPh sb="16" eb="18">
      <t>ダンスイ</t>
    </rPh>
    <rPh sb="18" eb="20">
      <t>センコウ</t>
    </rPh>
    <phoneticPr fontId="4"/>
  </si>
  <si>
    <t>四ッ山系配水本管
不断水</t>
    <rPh sb="0" eb="3">
      <t>ヨツヤマ</t>
    </rPh>
    <rPh sb="3" eb="4">
      <t>ケイ</t>
    </rPh>
    <rPh sb="4" eb="6">
      <t>ハイスイ</t>
    </rPh>
    <rPh sb="6" eb="8">
      <t>ホンカン</t>
    </rPh>
    <rPh sb="9" eb="10">
      <t>フ</t>
    </rPh>
    <rPh sb="10" eb="12">
      <t>ダンスイ</t>
    </rPh>
    <phoneticPr fontId="4"/>
  </si>
  <si>
    <t>10:53「福岡県西方沖地震」福岡で震度６弱、大牟田震度４
配水管のシェイク現象と受水槽ボールタップの振動等で濁り発生</t>
    <rPh sb="6" eb="8">
      <t>フクオカ</t>
    </rPh>
    <rPh sb="8" eb="9">
      <t>ケン</t>
    </rPh>
    <rPh sb="9" eb="11">
      <t>セイホウ</t>
    </rPh>
    <rPh sb="11" eb="12">
      <t>オキ</t>
    </rPh>
    <rPh sb="12" eb="14">
      <t>ジシン</t>
    </rPh>
    <rPh sb="15" eb="17">
      <t>フクオカ</t>
    </rPh>
    <rPh sb="18" eb="20">
      <t>シンド</t>
    </rPh>
    <rPh sb="21" eb="22">
      <t>ジャク</t>
    </rPh>
    <rPh sb="23" eb="26">
      <t>オオムタ</t>
    </rPh>
    <rPh sb="26" eb="28">
      <t>シンド</t>
    </rPh>
    <rPh sb="30" eb="32">
      <t>ハイスイ</t>
    </rPh>
    <rPh sb="32" eb="33">
      <t>クダ</t>
    </rPh>
    <rPh sb="38" eb="40">
      <t>ゲンショウ</t>
    </rPh>
    <rPh sb="41" eb="43">
      <t>ジュスイ</t>
    </rPh>
    <rPh sb="43" eb="44">
      <t>ソウ</t>
    </rPh>
    <rPh sb="51" eb="53">
      <t>シンドウ</t>
    </rPh>
    <rPh sb="53" eb="54">
      <t>トウ</t>
    </rPh>
    <rPh sb="55" eb="56">
      <t>ニゴ</t>
    </rPh>
    <rPh sb="57" eb="59">
      <t>ハッセイ</t>
    </rPh>
    <phoneticPr fontId="4"/>
  </si>
  <si>
    <t>地震</t>
    <rPh sb="0" eb="2">
      <t>ジシン</t>
    </rPh>
    <phoneticPr fontId="4"/>
  </si>
  <si>
    <t>企業局設立</t>
    <rPh sb="0" eb="2">
      <t>キギョウ</t>
    </rPh>
    <rPh sb="2" eb="3">
      <t>キョク</t>
    </rPh>
    <rPh sb="3" eb="5">
      <t>セツリツ</t>
    </rPh>
    <phoneticPr fontId="4"/>
  </si>
  <si>
    <t>延命配水池初の外装全面塗装</t>
    <rPh sb="0" eb="2">
      <t>エンメイ</t>
    </rPh>
    <rPh sb="2" eb="5">
      <t>ハイスイチ</t>
    </rPh>
    <rPh sb="5" eb="6">
      <t>ハツ</t>
    </rPh>
    <rPh sb="7" eb="9">
      <t>ガイソウ</t>
    </rPh>
    <rPh sb="9" eb="11">
      <t>ゼンメン</t>
    </rPh>
    <rPh sb="11" eb="13">
      <t>トソウ</t>
    </rPh>
    <phoneticPr fontId="4"/>
  </si>
  <si>
    <t>延命配水池</t>
    <rPh sb="0" eb="2">
      <t>エンメイ</t>
    </rPh>
    <rPh sb="2" eb="5">
      <t>ハイスイチ</t>
    </rPh>
    <phoneticPr fontId="4"/>
  </si>
  <si>
    <t>勝立配水池築造工事着手～平成15年2月完成。
3月3日配水区切替、3月28日通水式典</t>
    <rPh sb="0" eb="5">
      <t>ｋｈ</t>
    </rPh>
    <rPh sb="5" eb="7">
      <t>チクゾウ</t>
    </rPh>
    <rPh sb="7" eb="9">
      <t>コウジ</t>
    </rPh>
    <rPh sb="9" eb="11">
      <t>チャクシュ</t>
    </rPh>
    <rPh sb="12" eb="14">
      <t>ｈ</t>
    </rPh>
    <rPh sb="16" eb="17">
      <t>ネン</t>
    </rPh>
    <rPh sb="18" eb="19">
      <t>ガツ</t>
    </rPh>
    <rPh sb="19" eb="21">
      <t>カンセイ</t>
    </rPh>
    <rPh sb="24" eb="25">
      <t>ガツ</t>
    </rPh>
    <rPh sb="26" eb="27">
      <t>ニチ</t>
    </rPh>
    <rPh sb="27" eb="29">
      <t>ハイスイ</t>
    </rPh>
    <rPh sb="29" eb="30">
      <t>ク</t>
    </rPh>
    <rPh sb="30" eb="32">
      <t>キリカエ</t>
    </rPh>
    <rPh sb="34" eb="35">
      <t>ガツ</t>
    </rPh>
    <rPh sb="37" eb="38">
      <t>ニチ</t>
    </rPh>
    <rPh sb="38" eb="40">
      <t>ツウスイ</t>
    </rPh>
    <rPh sb="40" eb="42">
      <t>シキテン</t>
    </rPh>
    <phoneticPr fontId="4"/>
  </si>
  <si>
    <t>勝立配水池</t>
    <rPh sb="0" eb="5">
      <t>ｋｈ</t>
    </rPh>
    <phoneticPr fontId="4"/>
  </si>
  <si>
    <t>宅内修繕は指定給水装置工事業者で行うことになる</t>
    <rPh sb="0" eb="1">
      <t>タク</t>
    </rPh>
    <rPh sb="1" eb="2">
      <t>ナイ</t>
    </rPh>
    <rPh sb="2" eb="4">
      <t>シュウゼン</t>
    </rPh>
    <rPh sb="5" eb="7">
      <t>シテイ</t>
    </rPh>
    <rPh sb="7" eb="9">
      <t>キュウスイ</t>
    </rPh>
    <rPh sb="9" eb="11">
      <t>ソウチ</t>
    </rPh>
    <rPh sb="11" eb="13">
      <t>コウジ</t>
    </rPh>
    <rPh sb="13" eb="15">
      <t>ギョウシャ</t>
    </rPh>
    <rPh sb="16" eb="17">
      <t>オコナ</t>
    </rPh>
    <phoneticPr fontId="4"/>
  </si>
  <si>
    <t>宅内修繕は民間で</t>
    <rPh sb="0" eb="1">
      <t>タク</t>
    </rPh>
    <rPh sb="1" eb="2">
      <t>ナイ</t>
    </rPh>
    <rPh sb="2" eb="4">
      <t>シュウゼン</t>
    </rPh>
    <rPh sb="5" eb="7">
      <t>ミンカン</t>
    </rPh>
    <phoneticPr fontId="4"/>
  </si>
  <si>
    <t>検針、毎月検針へ</t>
    <rPh sb="0" eb="2">
      <t>ケンシン</t>
    </rPh>
    <rPh sb="3" eb="5">
      <t>マイツキ</t>
    </rPh>
    <rPh sb="5" eb="7">
      <t>ケンシン</t>
    </rPh>
    <phoneticPr fontId="4"/>
  </si>
  <si>
    <t>テレメータ設備更新</t>
    <rPh sb="5" eb="7">
      <t>セツビ</t>
    </rPh>
    <rPh sb="7" eb="9">
      <t>コウシン</t>
    </rPh>
    <phoneticPr fontId="4"/>
  </si>
  <si>
    <t>四箇地区簡易水道認可、平成9年6月給水開始</t>
    <rPh sb="0" eb="2">
      <t>シカ</t>
    </rPh>
    <rPh sb="2" eb="4">
      <t>チク</t>
    </rPh>
    <rPh sb="4" eb="6">
      <t>カンイ</t>
    </rPh>
    <rPh sb="6" eb="8">
      <t>スイドウ</t>
    </rPh>
    <rPh sb="8" eb="10">
      <t>ニンカ</t>
    </rPh>
    <rPh sb="11" eb="13">
      <t>ｈ</t>
    </rPh>
    <rPh sb="14" eb="15">
      <t>ネン</t>
    </rPh>
    <rPh sb="16" eb="17">
      <t>ガツ</t>
    </rPh>
    <rPh sb="17" eb="19">
      <t>キュウスイ</t>
    </rPh>
    <rPh sb="19" eb="21">
      <t>カイシ</t>
    </rPh>
    <phoneticPr fontId="4"/>
  </si>
  <si>
    <t>四箇地区簡易水道</t>
    <rPh sb="0" eb="2">
      <t>シカ</t>
    </rPh>
    <rPh sb="2" eb="4">
      <t>チク</t>
    </rPh>
    <rPh sb="4" eb="6">
      <t>カンイ</t>
    </rPh>
    <rPh sb="6" eb="8">
      <t>スイドウ</t>
    </rPh>
    <phoneticPr fontId="4"/>
  </si>
  <si>
    <t>行政無線「水道おおむた」開局</t>
    <rPh sb="0" eb="2">
      <t>ギョウセイ</t>
    </rPh>
    <rPh sb="2" eb="4">
      <t>ムセン</t>
    </rPh>
    <rPh sb="5" eb="7">
      <t>スイドウ</t>
    </rPh>
    <rPh sb="12" eb="14">
      <t>カイキョク</t>
    </rPh>
    <phoneticPr fontId="4"/>
  </si>
  <si>
    <t>行政無線開局</t>
    <rPh sb="0" eb="2">
      <t>ギョウセイ</t>
    </rPh>
    <rPh sb="2" eb="4">
      <t>ムセン</t>
    </rPh>
    <rPh sb="4" eb="6">
      <t>カイキョク</t>
    </rPh>
    <phoneticPr fontId="4"/>
  </si>
  <si>
    <t>久留米広域上水道企業団が福岡県南広域水道企業団に名称変更</t>
    <rPh sb="12" eb="23">
      <t>ｋｄ</t>
    </rPh>
    <rPh sb="24" eb="26">
      <t>メイショウ</t>
    </rPh>
    <rPh sb="26" eb="28">
      <t>ヘンコウ</t>
    </rPh>
    <phoneticPr fontId="4"/>
  </si>
  <si>
    <t>県南企業団</t>
    <rPh sb="0" eb="5">
      <t>ｋｄ</t>
    </rPh>
    <phoneticPr fontId="4"/>
  </si>
  <si>
    <t>昭和63年12月1日、大牟田市・荒尾市・三井石炭鉱業㈱の三者間で「水道一元化実施協定書」を締結</t>
    <phoneticPr fontId="4"/>
  </si>
  <si>
    <t>昭和</t>
    <rPh sb="0" eb="2">
      <t>ショウワ</t>
    </rPh>
    <phoneticPr fontId="4"/>
  </si>
  <si>
    <t>水道一元化実施協定書</t>
    <phoneticPr fontId="4"/>
  </si>
  <si>
    <t>配水流量制御開始</t>
    <rPh sb="0" eb="2">
      <t>ハイスイ</t>
    </rPh>
    <rPh sb="2" eb="4">
      <t>リュウリョウ</t>
    </rPh>
    <rPh sb="4" eb="6">
      <t>セイギョ</t>
    </rPh>
    <rPh sb="6" eb="8">
      <t>カイシ</t>
    </rPh>
    <phoneticPr fontId="4"/>
  </si>
  <si>
    <t>配水流量制御</t>
    <rPh sb="0" eb="2">
      <t>ハイスイ</t>
    </rPh>
    <rPh sb="2" eb="4">
      <t>リュウリョウ</t>
    </rPh>
    <rPh sb="4" eb="6">
      <t>セイギョ</t>
    </rPh>
    <phoneticPr fontId="4"/>
  </si>
  <si>
    <t>延命配水池～大島へ逆送する設備完成</t>
    <rPh sb="0" eb="2">
      <t>エンメイ</t>
    </rPh>
    <rPh sb="2" eb="5">
      <t>ハイスイチ</t>
    </rPh>
    <rPh sb="6" eb="8">
      <t>オオシマ</t>
    </rPh>
    <rPh sb="9" eb="11">
      <t>ギャクソウ</t>
    </rPh>
    <rPh sb="13" eb="15">
      <t>セツビ</t>
    </rPh>
    <rPh sb="15" eb="17">
      <t>カンセイ</t>
    </rPh>
    <phoneticPr fontId="4"/>
  </si>
  <si>
    <t>延命配水池逆送設備</t>
    <rPh sb="0" eb="2">
      <t>エンメイ</t>
    </rPh>
    <rPh sb="2" eb="5">
      <t>ハイスイチ</t>
    </rPh>
    <rPh sb="5" eb="7">
      <t>ギャクソウ</t>
    </rPh>
    <rPh sb="7" eb="9">
      <t>セツビ</t>
    </rPh>
    <phoneticPr fontId="4"/>
  </si>
  <si>
    <t>甘木配水池完成、6月より試験受水開始、6月10日高地区切替、6月16日低地区切替</t>
    <rPh sb="0" eb="2">
      <t>アマギ</t>
    </rPh>
    <rPh sb="2" eb="5">
      <t>ハイスイチ</t>
    </rPh>
    <rPh sb="5" eb="7">
      <t>カンセイ</t>
    </rPh>
    <rPh sb="9" eb="10">
      <t>ガツ</t>
    </rPh>
    <rPh sb="12" eb="14">
      <t>シケン</t>
    </rPh>
    <rPh sb="14" eb="16">
      <t>ジュスイ</t>
    </rPh>
    <rPh sb="16" eb="18">
      <t>カイシ</t>
    </rPh>
    <rPh sb="20" eb="21">
      <t>ガツ</t>
    </rPh>
    <rPh sb="23" eb="24">
      <t>ニチ</t>
    </rPh>
    <rPh sb="24" eb="25">
      <t>コウ</t>
    </rPh>
    <rPh sb="25" eb="27">
      <t>チク</t>
    </rPh>
    <rPh sb="27" eb="29">
      <t>キリカエ</t>
    </rPh>
    <rPh sb="31" eb="32">
      <t>ガツ</t>
    </rPh>
    <rPh sb="34" eb="35">
      <t>ニチ</t>
    </rPh>
    <rPh sb="35" eb="36">
      <t>テイ</t>
    </rPh>
    <rPh sb="36" eb="38">
      <t>チク</t>
    </rPh>
    <rPh sb="38" eb="40">
      <t>キリカエ</t>
    </rPh>
    <phoneticPr fontId="4"/>
  </si>
  <si>
    <t>甘木配水池完成</t>
    <rPh sb="0" eb="2">
      <t>アマギ</t>
    </rPh>
    <rPh sb="2" eb="5">
      <t>ハイスイチ</t>
    </rPh>
    <rPh sb="5" eb="7">
      <t>カンセイ</t>
    </rPh>
    <phoneticPr fontId="4"/>
  </si>
  <si>
    <t>昭和58年1月、久留米広域上水道企業団(現福岡県南広域水道企業団)加入</t>
    <phoneticPr fontId="4"/>
  </si>
  <si>
    <t>県南企業団</t>
    <rPh sb="0" eb="5">
      <t>ｋｋ</t>
    </rPh>
    <phoneticPr fontId="4"/>
  </si>
  <si>
    <t>庁舎建設着工S56.1～S57.3完成</t>
    <rPh sb="0" eb="2">
      <t>チョウシャ</t>
    </rPh>
    <rPh sb="2" eb="4">
      <t>ケンセツ</t>
    </rPh>
    <rPh sb="4" eb="6">
      <t>チャッコウ</t>
    </rPh>
    <rPh sb="17" eb="19">
      <t>カンセイ</t>
    </rPh>
    <phoneticPr fontId="4"/>
  </si>
  <si>
    <t>庁舎建設</t>
    <rPh sb="0" eb="2">
      <t>チョウシャ</t>
    </rPh>
    <rPh sb="2" eb="4">
      <t>ケンセツ</t>
    </rPh>
    <phoneticPr fontId="4"/>
  </si>
  <si>
    <t>延命配水池完成、6月21日通水</t>
    <rPh sb="0" eb="2">
      <t>エンメイ</t>
    </rPh>
    <rPh sb="2" eb="4">
      <t>ハイスイ</t>
    </rPh>
    <rPh sb="4" eb="5">
      <t>イケ</t>
    </rPh>
    <rPh sb="5" eb="7">
      <t>カンセイ</t>
    </rPh>
    <rPh sb="9" eb="10">
      <t>ガツ</t>
    </rPh>
    <rPh sb="12" eb="13">
      <t>ニチ</t>
    </rPh>
    <rPh sb="13" eb="15">
      <t>ツウスイ</t>
    </rPh>
    <phoneticPr fontId="4"/>
  </si>
  <si>
    <t>延命配水池完成</t>
    <rPh sb="0" eb="2">
      <t>エンメイ</t>
    </rPh>
    <rPh sb="2" eb="4">
      <t>ハイスイ</t>
    </rPh>
    <rPh sb="4" eb="5">
      <t>イケ</t>
    </rPh>
    <rPh sb="5" eb="7">
      <t>カンセイ</t>
    </rPh>
    <phoneticPr fontId="4"/>
  </si>
  <si>
    <t>第3次拡張工事完成</t>
    <rPh sb="0" eb="1">
      <t>ダイ</t>
    </rPh>
    <rPh sb="2" eb="3">
      <t>ジ</t>
    </rPh>
    <rPh sb="3" eb="5">
      <t>カクチョウ</t>
    </rPh>
    <rPh sb="5" eb="7">
      <t>コウジ</t>
    </rPh>
    <rPh sb="7" eb="9">
      <t>カンセイ</t>
    </rPh>
    <phoneticPr fontId="4"/>
  </si>
  <si>
    <t>第3次拡張工事着手</t>
    <rPh sb="0" eb="1">
      <t>ダイ</t>
    </rPh>
    <rPh sb="2" eb="3">
      <t>ジ</t>
    </rPh>
    <rPh sb="3" eb="5">
      <t>カクチョウ</t>
    </rPh>
    <rPh sb="5" eb="7">
      <t>コウジ</t>
    </rPh>
    <rPh sb="7" eb="9">
      <t>チャクシュ</t>
    </rPh>
    <phoneticPr fontId="4"/>
  </si>
  <si>
    <t>第2次拡張工事完成</t>
    <rPh sb="0" eb="1">
      <t>ダイ</t>
    </rPh>
    <rPh sb="2" eb="3">
      <t>ジ</t>
    </rPh>
    <rPh sb="3" eb="5">
      <t>カクチョウ</t>
    </rPh>
    <rPh sb="5" eb="7">
      <t>コウジ</t>
    </rPh>
    <rPh sb="7" eb="9">
      <t>カンセイ</t>
    </rPh>
    <phoneticPr fontId="4"/>
  </si>
  <si>
    <t>第2次拡張工事着手</t>
    <rPh sb="0" eb="1">
      <t>ダイ</t>
    </rPh>
    <rPh sb="2" eb="3">
      <t>ジ</t>
    </rPh>
    <rPh sb="3" eb="5">
      <t>カクチョウ</t>
    </rPh>
    <rPh sb="5" eb="7">
      <t>コウジ</t>
    </rPh>
    <rPh sb="7" eb="9">
      <t>チャクシュ</t>
    </rPh>
    <phoneticPr fontId="4"/>
  </si>
  <si>
    <t>第1次拡張工事完成</t>
    <rPh sb="0" eb="1">
      <t>ダイ</t>
    </rPh>
    <rPh sb="2" eb="3">
      <t>ジ</t>
    </rPh>
    <rPh sb="3" eb="5">
      <t>カクチョウ</t>
    </rPh>
    <rPh sb="5" eb="7">
      <t>コウジ</t>
    </rPh>
    <rPh sb="7" eb="9">
      <t>カンセイ</t>
    </rPh>
    <phoneticPr fontId="4"/>
  </si>
  <si>
    <t>四ッ山第2配水池起工～昭和7年7月(1932)完成</t>
    <rPh sb="0" eb="3">
      <t>ヨツヤマ</t>
    </rPh>
    <rPh sb="3" eb="4">
      <t>ダイ</t>
    </rPh>
    <rPh sb="5" eb="8">
      <t>ハイスイチ</t>
    </rPh>
    <rPh sb="8" eb="10">
      <t>キコウ</t>
    </rPh>
    <rPh sb="11" eb="13">
      <t>ショウワ</t>
    </rPh>
    <rPh sb="14" eb="15">
      <t>ネン</t>
    </rPh>
    <rPh sb="16" eb="17">
      <t>ガツ</t>
    </rPh>
    <rPh sb="23" eb="25">
      <t>カンセイ</t>
    </rPh>
    <phoneticPr fontId="4"/>
  </si>
  <si>
    <t>四ッ山第2配水池</t>
    <rPh sb="0" eb="3">
      <t>ヨツヤマ</t>
    </rPh>
    <rPh sb="3" eb="4">
      <t>ダイ</t>
    </rPh>
    <rPh sb="5" eb="8">
      <t>ハイスイチ</t>
    </rPh>
    <phoneticPr fontId="4"/>
  </si>
  <si>
    <t>第1次拡張工事着手</t>
    <rPh sb="0" eb="1">
      <t>ダイ</t>
    </rPh>
    <rPh sb="2" eb="3">
      <t>ジ</t>
    </rPh>
    <rPh sb="3" eb="5">
      <t>カクチョウ</t>
    </rPh>
    <rPh sb="5" eb="7">
      <t>コウジ</t>
    </rPh>
    <rPh sb="7" eb="9">
      <t>チャクシュ</t>
    </rPh>
    <phoneticPr fontId="4"/>
  </si>
  <si>
    <t>創設水道布設工事完成</t>
    <rPh sb="0" eb="2">
      <t>ソウセツ</t>
    </rPh>
    <rPh sb="2" eb="4">
      <t>スイドウ</t>
    </rPh>
    <rPh sb="4" eb="6">
      <t>フセツ</t>
    </rPh>
    <rPh sb="6" eb="8">
      <t>コウジ</t>
    </rPh>
    <rPh sb="8" eb="10">
      <t>カンセイ</t>
    </rPh>
    <phoneticPr fontId="4"/>
  </si>
  <si>
    <t>大正</t>
    <rPh sb="0" eb="2">
      <t>タイショウ</t>
    </rPh>
    <phoneticPr fontId="4"/>
  </si>
  <si>
    <t>創設水道完成</t>
    <rPh sb="0" eb="2">
      <t>ソウセツ</t>
    </rPh>
    <rPh sb="2" eb="4">
      <t>スイドウ</t>
    </rPh>
    <rPh sb="4" eb="6">
      <t>カンセイ</t>
    </rPh>
    <phoneticPr fontId="4"/>
  </si>
  <si>
    <t>通水式を笹林公園で行う</t>
    <rPh sb="0" eb="2">
      <t>ツウスイ</t>
    </rPh>
    <rPh sb="2" eb="3">
      <t>シキ</t>
    </rPh>
    <rPh sb="4" eb="6">
      <t>ササバヤシ</t>
    </rPh>
    <rPh sb="6" eb="8">
      <t>コウエン</t>
    </rPh>
    <rPh sb="9" eb="10">
      <t>オコナ</t>
    </rPh>
    <phoneticPr fontId="4"/>
  </si>
  <si>
    <t>通水式</t>
    <rPh sb="0" eb="2">
      <t>ツウスイ</t>
    </rPh>
    <rPh sb="2" eb="3">
      <t>シキ</t>
    </rPh>
    <phoneticPr fontId="4"/>
  </si>
  <si>
    <t>市内の一部へ通水開始、放水試験を行う</t>
    <rPh sb="0" eb="2">
      <t>シナイ</t>
    </rPh>
    <rPh sb="3" eb="5">
      <t>イチブ</t>
    </rPh>
    <rPh sb="6" eb="8">
      <t>ツウスイ</t>
    </rPh>
    <rPh sb="8" eb="10">
      <t>カイシ</t>
    </rPh>
    <rPh sb="11" eb="13">
      <t>ホウスイ</t>
    </rPh>
    <rPh sb="13" eb="15">
      <t>シケン</t>
    </rPh>
    <rPh sb="16" eb="17">
      <t>オコナ</t>
    </rPh>
    <phoneticPr fontId="4"/>
  </si>
  <si>
    <t>通水開始</t>
    <rPh sb="0" eb="2">
      <t>ツウスイ</t>
    </rPh>
    <rPh sb="2" eb="4">
      <t>カイシ</t>
    </rPh>
    <phoneticPr fontId="4"/>
  </si>
  <si>
    <t>四ッ山第1配水池起工～大正10年8月(1921)完成</t>
    <rPh sb="0" eb="3">
      <t>ヨツヤマ</t>
    </rPh>
    <rPh sb="3" eb="4">
      <t>ダイ</t>
    </rPh>
    <rPh sb="5" eb="8">
      <t>ハイスイチ</t>
    </rPh>
    <rPh sb="8" eb="10">
      <t>キコウ</t>
    </rPh>
    <rPh sb="11" eb="13">
      <t>タイショウ</t>
    </rPh>
    <rPh sb="15" eb="16">
      <t>ネン</t>
    </rPh>
    <rPh sb="17" eb="18">
      <t>ガツ</t>
    </rPh>
    <phoneticPr fontId="4"/>
  </si>
  <si>
    <t>四ッ山第1配水池</t>
    <rPh sb="0" eb="3">
      <t>ヨツヤマ</t>
    </rPh>
    <rPh sb="3" eb="4">
      <t>ダイ</t>
    </rPh>
    <rPh sb="5" eb="8">
      <t>ハイスイチ</t>
    </rPh>
    <phoneticPr fontId="4"/>
  </si>
  <si>
    <t>事業認可：大正8年3月＝1919年、計画給水人口 80,000人、施設能力8,000ｍ3/日</t>
    <rPh sb="0" eb="2">
      <t>ジギョウ</t>
    </rPh>
    <rPh sb="2" eb="4">
      <t>ニンカ</t>
    </rPh>
    <rPh sb="5" eb="7">
      <t>タイショウ</t>
    </rPh>
    <rPh sb="8" eb="9">
      <t>ネン</t>
    </rPh>
    <rPh sb="10" eb="11">
      <t>ガツ</t>
    </rPh>
    <rPh sb="16" eb="17">
      <t>ネン</t>
    </rPh>
    <rPh sb="18" eb="20">
      <t>ケイカク</t>
    </rPh>
    <rPh sb="20" eb="22">
      <t>キュウスイ</t>
    </rPh>
    <rPh sb="22" eb="24">
      <t>ジンコウ</t>
    </rPh>
    <rPh sb="31" eb="32">
      <t>ニン</t>
    </rPh>
    <rPh sb="33" eb="35">
      <t>シセツ</t>
    </rPh>
    <rPh sb="35" eb="37">
      <t>ノウリョク</t>
    </rPh>
    <rPh sb="44" eb="46">
      <t>・</t>
    </rPh>
    <phoneticPr fontId="4"/>
  </si>
  <si>
    <t>水道創設</t>
    <rPh sb="0" eb="2">
      <t>スイドウ</t>
    </rPh>
    <rPh sb="2" eb="4">
      <t>ソウセツ</t>
    </rPh>
    <phoneticPr fontId="4"/>
  </si>
  <si>
    <t>摘要</t>
    <rPh sb="0" eb="2">
      <t>テキヨウ</t>
    </rPh>
    <phoneticPr fontId="4"/>
  </si>
  <si>
    <t>内容</t>
    <rPh sb="0" eb="2">
      <t>ナイヨウ</t>
    </rPh>
    <phoneticPr fontId="4"/>
  </si>
  <si>
    <t>Time</t>
    <phoneticPr fontId="4"/>
  </si>
  <si>
    <t>年月日</t>
    <rPh sb="0" eb="3">
      <t>ネンガッピ</t>
    </rPh>
    <phoneticPr fontId="4"/>
  </si>
  <si>
    <t>D</t>
    <phoneticPr fontId="4"/>
  </si>
  <si>
    <t>M</t>
    <phoneticPr fontId="4"/>
  </si>
  <si>
    <t>西暦</t>
    <rPh sb="0" eb="2">
      <t>セイレキ</t>
    </rPh>
    <phoneticPr fontId="4"/>
  </si>
  <si>
    <t>曜</t>
    <rPh sb="0" eb="1">
      <t>ヨウ</t>
    </rPh>
    <phoneticPr fontId="4"/>
  </si>
  <si>
    <t>日</t>
    <rPh sb="0" eb="1">
      <t>ヒ</t>
    </rPh>
    <phoneticPr fontId="4"/>
  </si>
  <si>
    <t>月</t>
    <rPh sb="0" eb="1">
      <t>ツキ</t>
    </rPh>
    <phoneticPr fontId="4"/>
  </si>
  <si>
    <t>年</t>
    <rPh sb="0" eb="1">
      <t>トシ</t>
    </rPh>
    <phoneticPr fontId="4"/>
  </si>
  <si>
    <t>年号</t>
    <rPh sb="0" eb="1">
      <t>トシ</t>
    </rPh>
    <rPh sb="1" eb="2">
      <t>ゴウ</t>
    </rPh>
    <phoneticPr fontId="4"/>
  </si>
  <si>
    <t>項目</t>
    <rPh sb="0" eb="2">
      <t>コウモク</t>
    </rPh>
    <phoneticPr fontId="4"/>
  </si>
  <si>
    <t>★</t>
    <phoneticPr fontId="4"/>
  </si>
  <si>
    <t>企業局</t>
    <rPh sb="0" eb="2">
      <t>キギョウ</t>
    </rPh>
    <rPh sb="2" eb="3">
      <t>キョク</t>
    </rPh>
    <phoneticPr fontId="4"/>
  </si>
  <si>
    <t>end</t>
    <phoneticPr fontId="4"/>
  </si>
  <si>
    <t>下水道料金値上、負担金値上げ、奨励金引き上げ</t>
    <rPh sb="8" eb="11">
      <t>フタンキン</t>
    </rPh>
    <rPh sb="11" eb="13">
      <t>ネア</t>
    </rPh>
    <rPh sb="15" eb="18">
      <t>ショウレイキン</t>
    </rPh>
    <rPh sb="18" eb="19">
      <t>ヒ</t>
    </rPh>
    <rPh sb="20" eb="21">
      <t>ア</t>
    </rPh>
    <phoneticPr fontId="4"/>
  </si>
  <si>
    <t>平成</t>
    <phoneticPr fontId="4"/>
  </si>
  <si>
    <t>下水道料金値上</t>
    <rPh sb="0" eb="3">
      <t>ゲスイドウ</t>
    </rPh>
    <rPh sb="3" eb="5">
      <t>リョウキン</t>
    </rPh>
    <rPh sb="5" eb="7">
      <t>ネア</t>
    </rPh>
    <phoneticPr fontId="4"/>
  </si>
  <si>
    <t>平成9年3月に三池炭鉱が閉山</t>
    <phoneticPr fontId="4"/>
  </si>
  <si>
    <t>三池炭鉱が閉山</t>
    <phoneticPr fontId="4"/>
  </si>
  <si>
    <t>国勢調査推計人口　昭和34年10月1日＝208,887人</t>
    <rPh sb="0" eb="2">
      <t>コクセイ</t>
    </rPh>
    <rPh sb="2" eb="4">
      <t>チョウサ</t>
    </rPh>
    <rPh sb="9" eb="11">
      <t>ショウワ</t>
    </rPh>
    <rPh sb="13" eb="14">
      <t>ネン</t>
    </rPh>
    <rPh sb="16" eb="17">
      <t>ガツ</t>
    </rPh>
    <rPh sb="18" eb="19">
      <t>ニチ</t>
    </rPh>
    <rPh sb="27" eb="28">
      <t>ニン</t>
    </rPh>
    <phoneticPr fontId="4"/>
  </si>
  <si>
    <t>大牟田市人口のピーク</t>
    <rPh sb="0" eb="3">
      <t>オオムタ</t>
    </rPh>
    <rPh sb="3" eb="4">
      <t>シ</t>
    </rPh>
    <rPh sb="4" eb="6">
      <t>ジンコウ</t>
    </rPh>
    <phoneticPr fontId="4"/>
  </si>
  <si>
    <t>★</t>
    <phoneticPr fontId="4"/>
  </si>
  <si>
    <t>局を取り巻く歴史</t>
    <rPh sb="0" eb="1">
      <t>キョク</t>
    </rPh>
    <rPh sb="2" eb="3">
      <t>ト</t>
    </rPh>
    <rPh sb="4" eb="5">
      <t>マ</t>
    </rPh>
    <rPh sb="6" eb="8">
      <t>レキシ</t>
    </rPh>
    <phoneticPr fontId="4"/>
  </si>
  <si>
    <t>end</t>
    <phoneticPr fontId="4"/>
  </si>
  <si>
    <t>平成18年7月1日以降計画担当発注工事では町野式消火栓に変更</t>
    <rPh sb="0" eb="2">
      <t>ｈ</t>
    </rPh>
    <rPh sb="4" eb="5">
      <t>ネン</t>
    </rPh>
    <rPh sb="6" eb="7">
      <t>ガツ</t>
    </rPh>
    <rPh sb="8" eb="9">
      <t>ニチ</t>
    </rPh>
    <rPh sb="9" eb="11">
      <t>イコウ</t>
    </rPh>
    <rPh sb="11" eb="13">
      <t>ケイカク</t>
    </rPh>
    <rPh sb="13" eb="15">
      <t>タントウ</t>
    </rPh>
    <rPh sb="15" eb="17">
      <t>ハッチュウ</t>
    </rPh>
    <rPh sb="17" eb="19">
      <t>コウジ</t>
    </rPh>
    <rPh sb="21" eb="23">
      <t>マチノ</t>
    </rPh>
    <rPh sb="23" eb="24">
      <t>シキ</t>
    </rPh>
    <rPh sb="24" eb="27">
      <t>ショウカセン</t>
    </rPh>
    <rPh sb="28" eb="30">
      <t>ヘンコウ</t>
    </rPh>
    <phoneticPr fontId="4"/>
  </si>
  <si>
    <t>町野式消化詮口金</t>
    <rPh sb="0" eb="2">
      <t>マチノ</t>
    </rPh>
    <rPh sb="2" eb="3">
      <t>シキ</t>
    </rPh>
    <rPh sb="3" eb="5">
      <t>ショウカ</t>
    </rPh>
    <rPh sb="5" eb="6">
      <t>セン</t>
    </rPh>
    <rPh sb="6" eb="8">
      <t>クチガネ</t>
    </rPh>
    <phoneticPr fontId="4"/>
  </si>
  <si>
    <t>昭和59年9月、クサビ型特殊押輪承認</t>
    <rPh sb="0" eb="2">
      <t>ショウワ</t>
    </rPh>
    <rPh sb="4" eb="5">
      <t>ネン</t>
    </rPh>
    <rPh sb="6" eb="7">
      <t>ガツ</t>
    </rPh>
    <rPh sb="11" eb="12">
      <t>カタ</t>
    </rPh>
    <rPh sb="12" eb="14">
      <t>トクシュ</t>
    </rPh>
    <rPh sb="14" eb="16">
      <t>オシワ</t>
    </rPh>
    <rPh sb="16" eb="18">
      <t>ショウニン</t>
    </rPh>
    <phoneticPr fontId="4"/>
  </si>
  <si>
    <t>特押承認</t>
    <rPh sb="0" eb="1">
      <t>トク</t>
    </rPh>
    <rPh sb="1" eb="2">
      <t>オシ</t>
    </rPh>
    <rPh sb="2" eb="4">
      <t>ショウニン</t>
    </rPh>
    <phoneticPr fontId="4"/>
  </si>
  <si>
    <t>昭和58年4月、ソフトシール仕切弁承認</t>
    <rPh sb="0" eb="2">
      <t>ショウワ</t>
    </rPh>
    <rPh sb="4" eb="5">
      <t>ネン</t>
    </rPh>
    <rPh sb="6" eb="7">
      <t>ガツ</t>
    </rPh>
    <rPh sb="14" eb="16">
      <t>シキ</t>
    </rPh>
    <rPh sb="16" eb="17">
      <t>ベン</t>
    </rPh>
    <rPh sb="17" eb="19">
      <t>ショウニン</t>
    </rPh>
    <phoneticPr fontId="4"/>
  </si>
  <si>
    <t>ソフト弁承認</t>
    <rPh sb="3" eb="4">
      <t>ベン</t>
    </rPh>
    <rPh sb="4" eb="6">
      <t>ショウニン</t>
    </rPh>
    <phoneticPr fontId="4"/>
  </si>
  <si>
    <t>甲分水栓からサドル分水栓へ移行</t>
    <rPh sb="0" eb="1">
      <t>コウ</t>
    </rPh>
    <rPh sb="1" eb="3">
      <t>ブンスイ</t>
    </rPh>
    <rPh sb="3" eb="4">
      <t>セン</t>
    </rPh>
    <rPh sb="9" eb="11">
      <t>ブンスイ</t>
    </rPh>
    <rPh sb="11" eb="12">
      <t>セン</t>
    </rPh>
    <rPh sb="13" eb="15">
      <t>イコウ</t>
    </rPh>
    <phoneticPr fontId="4"/>
  </si>
  <si>
    <t>サドル分水栓</t>
    <rPh sb="3" eb="5">
      <t>ブンスイ</t>
    </rPh>
    <rPh sb="5" eb="6">
      <t>セン</t>
    </rPh>
    <phoneticPr fontId="4"/>
  </si>
  <si>
    <t>ダクタイル鋳鉄管A型承認　S42年＝1967年</t>
  </si>
  <si>
    <t>DCIP承認</t>
    <rPh sb="4" eb="6">
      <t>ショウニン</t>
    </rPh>
    <phoneticPr fontId="4"/>
  </si>
  <si>
    <t>D</t>
    <phoneticPr fontId="4"/>
  </si>
  <si>
    <t>M</t>
    <phoneticPr fontId="4"/>
  </si>
  <si>
    <t>曜</t>
    <rPh sb="0" eb="1">
      <t>ヒカリ</t>
    </rPh>
    <phoneticPr fontId="4"/>
  </si>
  <si>
    <t>end</t>
    <phoneticPr fontId="4"/>
  </si>
  <si>
    <t>計</t>
    <rPh sb="0" eb="1">
      <t>ケイ</t>
    </rPh>
    <phoneticPr fontId="4"/>
  </si>
  <si>
    <t>受水（県南企業団）</t>
    <rPh sb="0" eb="2">
      <t>ジュスイ</t>
    </rPh>
    <rPh sb="3" eb="8">
      <t>ｋｋ</t>
    </rPh>
    <phoneticPr fontId="4"/>
  </si>
  <si>
    <t>諏訪川（表流水）</t>
    <rPh sb="0" eb="2">
      <t>スワ</t>
    </rPh>
    <rPh sb="2" eb="3">
      <t>ガワ</t>
    </rPh>
    <rPh sb="4" eb="5">
      <t>ヒョウ</t>
    </rPh>
    <rPh sb="5" eb="7">
      <t>リュウスイ</t>
    </rPh>
    <phoneticPr fontId="4"/>
  </si>
  <si>
    <t>菊池川（表流水）</t>
    <rPh sb="0" eb="2">
      <t>キクチ</t>
    </rPh>
    <rPh sb="2" eb="3">
      <t>ガワ</t>
    </rPh>
    <rPh sb="4" eb="5">
      <t>ヒョウ</t>
    </rPh>
    <rPh sb="5" eb="7">
      <t>リュウスイ</t>
    </rPh>
    <phoneticPr fontId="4"/>
  </si>
  <si>
    <t>清　里（地下水）</t>
    <rPh sb="0" eb="1">
      <t>キヨシ</t>
    </rPh>
    <rPh sb="2" eb="3">
      <t>サト</t>
    </rPh>
    <rPh sb="4" eb="7">
      <t>チカスイ</t>
    </rPh>
    <phoneticPr fontId="4"/>
  </si>
  <si>
    <t>計　画
取水量</t>
    <rPh sb="0" eb="1">
      <t>ケイ</t>
    </rPh>
    <rPh sb="2" eb="3">
      <t>ガ</t>
    </rPh>
    <rPh sb="4" eb="6">
      <t>シュスイ</t>
    </rPh>
    <rPh sb="6" eb="7">
      <t>リョウ</t>
    </rPh>
    <phoneticPr fontId="4"/>
  </si>
  <si>
    <t>（平成２５年度）</t>
    <rPh sb="1" eb="3">
      <t>ｈ</t>
    </rPh>
    <rPh sb="5" eb="7">
      <t>ネンド</t>
    </rPh>
    <phoneticPr fontId="4"/>
  </si>
  <si>
    <t>計画１日最大給水量</t>
    <rPh sb="0" eb="2">
      <t>ケイカク</t>
    </rPh>
    <rPh sb="3" eb="4">
      <t>ニチ</t>
    </rPh>
    <rPh sb="4" eb="6">
      <t>サイダイ</t>
    </rPh>
    <rPh sb="6" eb="8">
      <t>キュウスイ</t>
    </rPh>
    <rPh sb="8" eb="9">
      <t>リョウ</t>
    </rPh>
    <phoneticPr fontId="4"/>
  </si>
  <si>
    <t>計画１日平均給水量</t>
    <rPh sb="0" eb="2">
      <t>ケイカク</t>
    </rPh>
    <rPh sb="3" eb="4">
      <t>ニチ</t>
    </rPh>
    <rPh sb="4" eb="6">
      <t>ヘイキン</t>
    </rPh>
    <rPh sb="6" eb="8">
      <t>キュウスイ</t>
    </rPh>
    <rPh sb="8" eb="9">
      <t>リョウ</t>
    </rPh>
    <phoneticPr fontId="4"/>
  </si>
  <si>
    <t>計画給水人口</t>
    <rPh sb="0" eb="2">
      <t>ケイカク</t>
    </rPh>
    <rPh sb="2" eb="4">
      <t>キュウスイ</t>
    </rPh>
    <rPh sb="4" eb="6">
      <t>ジンコウ</t>
    </rPh>
    <phoneticPr fontId="4"/>
  </si>
  <si>
    <t>岬町の一部の拡張及び四箇
地区簡易水道事業の統合</t>
    <rPh sb="0" eb="1">
      <t>ミサキ</t>
    </rPh>
    <rPh sb="1" eb="2">
      <t>ｍ</t>
    </rPh>
    <rPh sb="3" eb="5">
      <t>イチブ</t>
    </rPh>
    <rPh sb="6" eb="8">
      <t>カクチョウ</t>
    </rPh>
    <rPh sb="8" eb="9">
      <t>オヨ</t>
    </rPh>
    <rPh sb="10" eb="12">
      <t>シカ</t>
    </rPh>
    <rPh sb="13" eb="15">
      <t>チク</t>
    </rPh>
    <rPh sb="15" eb="17">
      <t>カンイ</t>
    </rPh>
    <rPh sb="17" eb="19">
      <t>スイドウ</t>
    </rPh>
    <rPh sb="19" eb="21">
      <t>ジギョウ</t>
    </rPh>
    <rPh sb="22" eb="24">
      <t>トウゴウ</t>
    </rPh>
    <phoneticPr fontId="4"/>
  </si>
  <si>
    <t>社水区域の拡張</t>
    <rPh sb="0" eb="1">
      <t>シャ</t>
    </rPh>
    <rPh sb="1" eb="2">
      <t>スイ</t>
    </rPh>
    <rPh sb="2" eb="4">
      <t>クイキ</t>
    </rPh>
    <rPh sb="5" eb="7">
      <t>カクチョウ</t>
    </rPh>
    <phoneticPr fontId="4"/>
  </si>
  <si>
    <t>給水区域</t>
    <rPh sb="0" eb="2">
      <t>キュウスイ</t>
    </rPh>
    <rPh sb="2" eb="4">
      <t>クイキ</t>
    </rPh>
    <phoneticPr fontId="4"/>
  </si>
  <si>
    <t>平成２６年度</t>
    <rPh sb="0" eb="2">
      <t>ｈ</t>
    </rPh>
    <rPh sb="4" eb="6">
      <t>ネンド</t>
    </rPh>
    <phoneticPr fontId="4"/>
  </si>
  <si>
    <t>平成２年度</t>
    <rPh sb="0" eb="2">
      <t>ｈ</t>
    </rPh>
    <rPh sb="3" eb="5">
      <t>ネンド</t>
    </rPh>
    <phoneticPr fontId="4"/>
  </si>
  <si>
    <t>目標年度</t>
    <rPh sb="0" eb="2">
      <t>モクヒョウ</t>
    </rPh>
    <rPh sb="2" eb="4">
      <t>ネンド</t>
    </rPh>
    <phoneticPr fontId="4"/>
  </si>
  <si>
    <t>第９次拡張事業</t>
    <rPh sb="0" eb="1">
      <t>ダイ</t>
    </rPh>
    <rPh sb="2" eb="3">
      <t>ジ</t>
    </rPh>
    <rPh sb="3" eb="5">
      <t>カクチョウ</t>
    </rPh>
    <rPh sb="5" eb="7">
      <t>ジギョウ</t>
    </rPh>
    <phoneticPr fontId="4"/>
  </si>
  <si>
    <t>第８次拡張事業</t>
    <rPh sb="0" eb="1">
      <t>ダイ</t>
    </rPh>
    <rPh sb="2" eb="3">
      <t>ジ</t>
    </rPh>
    <rPh sb="3" eb="5">
      <t>カクチョウ</t>
    </rPh>
    <rPh sb="5" eb="7">
      <t>ジギョウ</t>
    </rPh>
    <phoneticPr fontId="4"/>
  </si>
  <si>
    <t>諸元</t>
    <rPh sb="0" eb="1">
      <t>ショ</t>
    </rPh>
    <rPh sb="1" eb="2">
      <t>ゲン</t>
    </rPh>
    <phoneticPr fontId="4"/>
  </si>
  <si>
    <t>end</t>
    <phoneticPr fontId="4"/>
  </si>
  <si>
    <t>補正更新率</t>
    <rPh sb="0" eb="2">
      <t>ホセイ</t>
    </rPh>
    <rPh sb="2" eb="4">
      <t>コウシン</t>
    </rPh>
    <rPh sb="4" eb="5">
      <t>リツ</t>
    </rPh>
    <phoneticPr fontId="4"/>
  </si>
  <si>
    <t>更新工事量</t>
    <rPh sb="0" eb="2">
      <t>コウシン</t>
    </rPh>
    <rPh sb="2" eb="4">
      <t>コウジ</t>
    </rPh>
    <rPh sb="4" eb="5">
      <t>リョウ</t>
    </rPh>
    <phoneticPr fontId="4"/>
  </si>
  <si>
    <t>新規工事量</t>
    <rPh sb="0" eb="2">
      <t>シンキ</t>
    </rPh>
    <rPh sb="2" eb="4">
      <t>コウジ</t>
    </rPh>
    <rPh sb="4" eb="5">
      <t>リョウ</t>
    </rPh>
    <phoneticPr fontId="4"/>
  </si>
  <si>
    <t>更新率</t>
    <rPh sb="0" eb="2">
      <t>コウシン</t>
    </rPh>
    <rPh sb="2" eb="3">
      <t>リツ</t>
    </rPh>
    <phoneticPr fontId="4"/>
  </si>
  <si>
    <t>工事量</t>
    <rPh sb="0" eb="2">
      <t>コウジ</t>
    </rPh>
    <rPh sb="2" eb="3">
      <t>リョウ</t>
    </rPh>
    <phoneticPr fontId="4"/>
  </si>
  <si>
    <t>合計</t>
    <rPh sb="0" eb="2">
      <t>ゴウケイ</t>
    </rPh>
    <phoneticPr fontId="4"/>
  </si>
  <si>
    <t>H17</t>
    <phoneticPr fontId="4"/>
  </si>
  <si>
    <t>H16</t>
    <phoneticPr fontId="4"/>
  </si>
  <si>
    <t>H15</t>
  </si>
  <si>
    <t>H14</t>
  </si>
  <si>
    <t>H13</t>
  </si>
  <si>
    <t>H12</t>
  </si>
  <si>
    <t>口径　＼　年度</t>
    <rPh sb="0" eb="2">
      <t>コウケイ</t>
    </rPh>
    <rPh sb="5" eb="7">
      <t>ネンド</t>
    </rPh>
    <phoneticPr fontId="4"/>
  </si>
  <si>
    <t>end</t>
    <phoneticPr fontId="4"/>
  </si>
  <si>
    <t>全国平均の有効率が９０％程度であり、本市は９５％を超えている。
　この５％の有効率差の効果は１億２千万円程度の節約になるとともに、５％分の水源確保を行うならば、市内に有効な水源を持たない当市としてはダム建設負担金等多額の投資を必要とする。</t>
    <phoneticPr fontId="4"/>
  </si>
  <si>
    <t>Km</t>
    <phoneticPr fontId="4"/>
  </si>
  <si>
    <t>老朽管更新延長（平成１７年度実施分）</t>
    <phoneticPr fontId="4"/>
  </si>
  <si>
    <t>老朽管更新延長（平成１６年度実施分）</t>
    <phoneticPr fontId="4"/>
  </si>
  <si>
    <t>管路総延長</t>
    <phoneticPr fontId="4"/>
  </si>
  <si>
    <t>法定耐用年数を超えた管路延長</t>
    <phoneticPr fontId="4"/>
  </si>
  <si>
    <t>【老朽管】　　平成16年度</t>
    <rPh sb="1" eb="3">
      <t>ロウキュウ</t>
    </rPh>
    <rPh sb="3" eb="4">
      <t>カン</t>
    </rPh>
    <rPh sb="7" eb="9">
      <t>ｈ</t>
    </rPh>
    <rPh sb="11" eb="13">
      <t>ネンド</t>
    </rPh>
    <phoneticPr fontId="4"/>
  </si>
  <si>
    <t>平成16年度末　一般有料給水　約1,450戸、補償給水　約2,900戸</t>
    <rPh sb="0" eb="2">
      <t>ｈ</t>
    </rPh>
    <rPh sb="4" eb="7">
      <t>ネンドマツ</t>
    </rPh>
    <rPh sb="8" eb="10">
      <t>イッパン</t>
    </rPh>
    <rPh sb="10" eb="12">
      <t>ユウリョウ</t>
    </rPh>
    <rPh sb="12" eb="14">
      <t>キュウスイ</t>
    </rPh>
    <rPh sb="15" eb="16">
      <t>ヤク</t>
    </rPh>
    <rPh sb="21" eb="22">
      <t>コ</t>
    </rPh>
    <rPh sb="23" eb="25">
      <t>ホショウ</t>
    </rPh>
    <rPh sb="25" eb="27">
      <t>キュウスイ</t>
    </rPh>
    <rPh sb="28" eb="29">
      <t>ヤク</t>
    </rPh>
    <rPh sb="34" eb="35">
      <t>コ</t>
    </rPh>
    <phoneticPr fontId="4"/>
  </si>
  <si>
    <t>平成17年度末　一般有料給水　約1,000戸、補償給水　約2,900戸残る</t>
    <rPh sb="0" eb="2">
      <t>ｈ</t>
    </rPh>
    <rPh sb="4" eb="7">
      <t>ネンドマツ</t>
    </rPh>
    <rPh sb="8" eb="10">
      <t>イッパン</t>
    </rPh>
    <rPh sb="10" eb="12">
      <t>ユウリョウ</t>
    </rPh>
    <rPh sb="12" eb="14">
      <t>キュウスイ</t>
    </rPh>
    <rPh sb="15" eb="16">
      <t>ヤク</t>
    </rPh>
    <rPh sb="21" eb="22">
      <t>コ</t>
    </rPh>
    <rPh sb="23" eb="25">
      <t>ホショウ</t>
    </rPh>
    <rPh sb="25" eb="27">
      <t>キュウスイ</t>
    </rPh>
    <rPh sb="28" eb="29">
      <t>ヤク</t>
    </rPh>
    <rPh sb="34" eb="35">
      <t>コ</t>
    </rPh>
    <rPh sb="35" eb="36">
      <t>ノコ</t>
    </rPh>
    <phoneticPr fontId="4"/>
  </si>
  <si>
    <t>【一元化】</t>
    <rPh sb="1" eb="4">
      <t>イチゲンカ</t>
    </rPh>
    <phoneticPr fontId="4"/>
  </si>
  <si>
    <t>end</t>
    <phoneticPr fontId="4"/>
  </si>
  <si>
    <t>契約電力はデマンド値を入力しています。</t>
    <rPh sb="0" eb="2">
      <t>ケイヤク</t>
    </rPh>
    <rPh sb="2" eb="4">
      <t>デンリョク</t>
    </rPh>
    <rPh sb="9" eb="10">
      <t>チ</t>
    </rPh>
    <rPh sb="11" eb="13">
      <t>ニュウリョク</t>
    </rPh>
    <phoneticPr fontId="4"/>
  </si>
  <si>
    <t>※契約電力単位、高圧設備容量単位は、ｋｗ　、高圧設備容量は、主任技術者選任届出の数値を入力しています。</t>
    <rPh sb="1" eb="3">
      <t>ケイヤク</t>
    </rPh>
    <rPh sb="3" eb="5">
      <t>デンリョク</t>
    </rPh>
    <rPh sb="5" eb="7">
      <t>タンイ</t>
    </rPh>
    <rPh sb="8" eb="10">
      <t>コウアツ</t>
    </rPh>
    <rPh sb="10" eb="12">
      <t>セツビ</t>
    </rPh>
    <rPh sb="12" eb="14">
      <t>ヨウリョウ</t>
    </rPh>
    <rPh sb="14" eb="16">
      <t>タンイ</t>
    </rPh>
    <rPh sb="22" eb="24">
      <t>コウアツ</t>
    </rPh>
    <rPh sb="24" eb="26">
      <t>セツビ</t>
    </rPh>
    <rPh sb="26" eb="28">
      <t>ヨウリョウ</t>
    </rPh>
    <rPh sb="30" eb="32">
      <t>シュニン</t>
    </rPh>
    <rPh sb="32" eb="35">
      <t>ギジュツシャ</t>
    </rPh>
    <rPh sb="35" eb="37">
      <t>センニン</t>
    </rPh>
    <rPh sb="37" eb="38">
      <t>トドケ</t>
    </rPh>
    <rPh sb="38" eb="39">
      <t>デ</t>
    </rPh>
    <rPh sb="40" eb="42">
      <t>スウチ</t>
    </rPh>
    <rPh sb="43" eb="44">
      <t>ニュウ</t>
    </rPh>
    <rPh sb="44" eb="45">
      <t>リョク</t>
    </rPh>
    <phoneticPr fontId="4"/>
  </si>
  <si>
    <t>四箇中尾水質監視局</t>
    <rPh sb="0" eb="2">
      <t>シカ</t>
    </rPh>
    <rPh sb="2" eb="4">
      <t>ナカオ</t>
    </rPh>
    <rPh sb="4" eb="6">
      <t>スイシツ</t>
    </rPh>
    <rPh sb="6" eb="8">
      <t>カンシ</t>
    </rPh>
    <rPh sb="8" eb="9">
      <t>キョク</t>
    </rPh>
    <phoneticPr fontId="8"/>
  </si>
  <si>
    <t>定額</t>
    <rPh sb="0" eb="2">
      <t>テイガク</t>
    </rPh>
    <phoneticPr fontId="4"/>
  </si>
  <si>
    <t>湯谷水質モニター</t>
    <rPh sb="0" eb="2">
      <t>ユヤ</t>
    </rPh>
    <phoneticPr fontId="4"/>
  </si>
  <si>
    <t>四箇送水ポンプ場</t>
  </si>
  <si>
    <t>四箇配水池</t>
  </si>
  <si>
    <t>天領水質モニター</t>
    <rPh sb="0" eb="2">
      <t>テンリョウ</t>
    </rPh>
    <phoneticPr fontId="4"/>
  </si>
  <si>
    <t>銀水水質モニター</t>
    <rPh sb="0" eb="2">
      <t>ギンスイ</t>
    </rPh>
    <phoneticPr fontId="4"/>
  </si>
  <si>
    <t>笹原末端水質監視局</t>
    <rPh sb="0" eb="2">
      <t>ササハラ</t>
    </rPh>
    <phoneticPr fontId="8"/>
  </si>
  <si>
    <t>延命配水池に含まれる</t>
    <rPh sb="0" eb="2">
      <t>エンメイ</t>
    </rPh>
    <rPh sb="2" eb="4">
      <t>ハイスイ</t>
    </rPh>
    <rPh sb="4" eb="5">
      <t>チ</t>
    </rPh>
    <rPh sb="6" eb="7">
      <t>フク</t>
    </rPh>
    <phoneticPr fontId="4"/>
  </si>
  <si>
    <t>延命水質モニター</t>
  </si>
  <si>
    <t>甘木ポンプ場</t>
  </si>
  <si>
    <t>稲荷山配水池</t>
    <rPh sb="3" eb="5">
      <t>ハイスイ</t>
    </rPh>
    <rPh sb="5" eb="6">
      <t>イケ</t>
    </rPh>
    <phoneticPr fontId="4"/>
  </si>
  <si>
    <t>稲荷山ポンプ場</t>
  </si>
  <si>
    <t>黒崎ポンプ場</t>
  </si>
  <si>
    <t>唐船流調局</t>
  </si>
  <si>
    <t>白川流調局</t>
  </si>
  <si>
    <t>ＢＣ区圧力局</t>
  </si>
  <si>
    <t>東谷配水池</t>
  </si>
  <si>
    <t>60+15</t>
  </si>
  <si>
    <t>勝立配水池</t>
    <rPh sb="0" eb="5">
      <t>kh</t>
    </rPh>
    <phoneticPr fontId="8"/>
  </si>
  <si>
    <t>甘木配水池</t>
  </si>
  <si>
    <t>延命配水池</t>
  </si>
  <si>
    <t>四ツ山第二配水池</t>
  </si>
  <si>
    <t>四ツ山第一配水池</t>
  </si>
  <si>
    <t>4.2*2</t>
    <phoneticPr fontId="4"/>
  </si>
  <si>
    <t>勝立ポンプ場</t>
    <rPh sb="0" eb="2">
      <t>カッタチ</t>
    </rPh>
    <rPh sb="2" eb="6">
      <t>ｐ</t>
    </rPh>
    <phoneticPr fontId="8"/>
  </si>
  <si>
    <t>8.4*2</t>
  </si>
  <si>
    <t>延命ポンプ場</t>
    <rPh sb="0" eb="2">
      <t>エンメイ</t>
    </rPh>
    <phoneticPr fontId="4"/>
  </si>
  <si>
    <t>7.0*2</t>
  </si>
  <si>
    <t>大島水源センター</t>
  </si>
  <si>
    <t>4.0*2</t>
  </si>
  <si>
    <t>清里水源地</t>
  </si>
  <si>
    <t>実能力</t>
    <rPh sb="0" eb="1">
      <t>ジツ</t>
    </rPh>
    <rPh sb="1" eb="3">
      <t>ノウリョク</t>
    </rPh>
    <phoneticPr fontId="4"/>
  </si>
  <si>
    <t>実　/時</t>
    <rPh sb="0" eb="1">
      <t>ジツ</t>
    </rPh>
    <rPh sb="3" eb="4">
      <t>トキ</t>
    </rPh>
    <phoneticPr fontId="4"/>
  </si>
  <si>
    <t>内訳</t>
    <rPh sb="0" eb="2">
      <t>ウチワケ</t>
    </rPh>
    <phoneticPr fontId="4"/>
  </si>
  <si>
    <t>公称能力</t>
    <rPh sb="0" eb="2">
      <t>コウショウ</t>
    </rPh>
    <rPh sb="2" eb="4">
      <t>ノウリョク</t>
    </rPh>
    <phoneticPr fontId="4"/>
  </si>
  <si>
    <t>契約電力</t>
    <rPh sb="0" eb="2">
      <t>ケイヤク</t>
    </rPh>
    <rPh sb="2" eb="4">
      <t>デンリョク</t>
    </rPh>
    <phoneticPr fontId="4"/>
  </si>
  <si>
    <t>設備容量</t>
    <rPh sb="0" eb="2">
      <t>セツビ</t>
    </rPh>
    <rPh sb="2" eb="4">
      <t>ヨウリョウ</t>
    </rPh>
    <phoneticPr fontId="4"/>
  </si>
  <si>
    <t>送水能力</t>
    <rPh sb="0" eb="2">
      <t>ソウスイ</t>
    </rPh>
    <rPh sb="2" eb="4">
      <t>ノウリョク</t>
    </rPh>
    <phoneticPr fontId="4"/>
  </si>
  <si>
    <t>電灯</t>
    <rPh sb="0" eb="2">
      <t>デントウ</t>
    </rPh>
    <phoneticPr fontId="4"/>
  </si>
  <si>
    <t>動力</t>
    <rPh sb="0" eb="2">
      <t>ドウリョク</t>
    </rPh>
    <phoneticPr fontId="4"/>
  </si>
  <si>
    <t>高圧</t>
    <rPh sb="0" eb="2">
      <t>コウアツ</t>
    </rPh>
    <phoneticPr fontId="4"/>
  </si>
  <si>
    <t>施設名</t>
    <rPh sb="0" eb="2">
      <t>シセツ</t>
    </rPh>
    <rPh sb="2" eb="3">
      <t>メイ</t>
    </rPh>
    <phoneticPr fontId="4"/>
  </si>
  <si>
    <t>各施設電力能力状況</t>
    <rPh sb="0" eb="3">
      <t>カクシセツ</t>
    </rPh>
    <rPh sb="3" eb="5">
      <t>デンリョク</t>
    </rPh>
    <rPh sb="5" eb="7">
      <t>ノウリョク</t>
    </rPh>
    <rPh sb="7" eb="9">
      <t>ジョウキョウ</t>
    </rPh>
    <phoneticPr fontId="4"/>
  </si>
  <si>
    <t>合　　計</t>
  </si>
  <si>
    <t>★</t>
  </si>
  <si>
    <t>自家発</t>
  </si>
  <si>
    <t>400Hp*.75</t>
  </si>
  <si>
    <t>送水</t>
  </si>
  <si>
    <t>★による</t>
  </si>
  <si>
    <t>源井</t>
  </si>
  <si>
    <t>宮原ポンプ場</t>
  </si>
  <si>
    <t>早鐘ポンプ場</t>
  </si>
  <si>
    <t>馬場ポンプ場</t>
  </si>
  <si>
    <t>東谷ポンプ場</t>
  </si>
  <si>
    <t>檪野ポンプ場</t>
  </si>
  <si>
    <t>龍湖瀬ポンプ場</t>
  </si>
  <si>
    <t>摘要</t>
  </si>
  <si>
    <t>Ｐカバー
容　量</t>
  </si>
  <si>
    <t>出力計</t>
  </si>
  <si>
    <t>台数</t>
  </si>
  <si>
    <t>出力</t>
  </si>
  <si>
    <t>実働出力
(a)*(c)</t>
  </si>
  <si>
    <t>全体出力
(a)*(b)</t>
  </si>
  <si>
    <t>実動
(c)</t>
  </si>
  <si>
    <t>全体
(b)</t>
  </si>
  <si>
    <t>Ｐ出力
(a)</t>
  </si>
  <si>
    <t>施設名</t>
  </si>
  <si>
    <t>施設
番号</t>
  </si>
  <si>
    <t>台　数</t>
  </si>
  <si>
    <t>非常出力</t>
  </si>
  <si>
    <t>常用出力</t>
  </si>
  <si>
    <t>2000年9月調査</t>
    <rPh sb="4" eb="5">
      <t>ネン</t>
    </rPh>
    <rPh sb="6" eb="7">
      <t>ガツ</t>
    </rPh>
    <rPh sb="7" eb="9">
      <t>チョウサ</t>
    </rPh>
    <phoneticPr fontId="15"/>
  </si>
  <si>
    <t>送配水に関わる機関出力（Ｋｗ）調査</t>
  </si>
  <si>
    <t>高田ポンプ場</t>
    <rPh sb="0" eb="2">
      <t>タカタ</t>
    </rPh>
    <rPh sb="5" eb="6">
      <t>ジョウ</t>
    </rPh>
    <phoneticPr fontId="4"/>
  </si>
  <si>
    <t>勝立ポンプ場</t>
    <rPh sb="0" eb="1">
      <t>カ</t>
    </rPh>
    <rPh sb="1" eb="2">
      <t>タ</t>
    </rPh>
    <rPh sb="5" eb="6">
      <t>ジョウ</t>
    </rPh>
    <phoneticPr fontId="4"/>
  </si>
  <si>
    <t>延命ポンプ場</t>
    <rPh sb="0" eb="2">
      <t>エンメイ</t>
    </rPh>
    <rPh sb="5" eb="6">
      <t>ジョウ</t>
    </rPh>
    <phoneticPr fontId="4"/>
  </si>
  <si>
    <t>水源センター</t>
    <rPh sb="0" eb="2">
      <t>スイゲン</t>
    </rPh>
    <phoneticPr fontId="4"/>
  </si>
  <si>
    <t>清里総合ポンプ場</t>
    <rPh sb="0" eb="2">
      <t>キヨサト</t>
    </rPh>
    <rPh sb="2" eb="4">
      <t>ソウゴウ</t>
    </rPh>
    <rPh sb="7" eb="8">
      <t>ジョウ</t>
    </rPh>
    <phoneticPr fontId="4"/>
  </si>
  <si>
    <t>３台運転</t>
    <rPh sb="1" eb="2">
      <t>ダイ</t>
    </rPh>
    <rPh sb="2" eb="4">
      <t>ウンテン</t>
    </rPh>
    <phoneticPr fontId="4"/>
  </si>
  <si>
    <t>２台運転</t>
    <rPh sb="1" eb="2">
      <t>ダイ</t>
    </rPh>
    <rPh sb="2" eb="4">
      <t>ウンテン</t>
    </rPh>
    <phoneticPr fontId="4"/>
  </si>
  <si>
    <t>１台運転</t>
    <rPh sb="1" eb="2">
      <t>ダイ</t>
    </rPh>
    <rPh sb="2" eb="4">
      <t>ウンテン</t>
    </rPh>
    <phoneticPr fontId="4"/>
  </si>
  <si>
    <t>各施設</t>
    <rPh sb="0" eb="3">
      <t>カクシセツ</t>
    </rPh>
    <phoneticPr fontId="4"/>
  </si>
  <si>
    <t>ポンプ実態能力（ｍ３/ｈ）</t>
    <rPh sb="3" eb="5">
      <t>ジッタイ</t>
    </rPh>
    <rPh sb="5" eb="7">
      <t>ノウリョク</t>
    </rPh>
    <phoneticPr fontId="4"/>
  </si>
  <si>
    <t>　　H15年度までは臨職梅﨑君の時、台帳確認済みです</t>
    <rPh sb="5" eb="7">
      <t>ネンド</t>
    </rPh>
    <rPh sb="10" eb="12">
      <t>リンショク</t>
    </rPh>
    <rPh sb="12" eb="13">
      <t>ウメ</t>
    </rPh>
    <rPh sb="13" eb="14">
      <t>サキ</t>
    </rPh>
    <rPh sb="14" eb="15">
      <t>クン</t>
    </rPh>
    <rPh sb="16" eb="17">
      <t>トキ</t>
    </rPh>
    <rPh sb="18" eb="20">
      <t>ダイチョウ</t>
    </rPh>
    <rPh sb="20" eb="22">
      <t>カクニン</t>
    </rPh>
    <rPh sb="22" eb="23">
      <t>ズ</t>
    </rPh>
    <phoneticPr fontId="4"/>
  </si>
  <si>
    <t>鉛製給水管率（％）</t>
    <rPh sb="0" eb="2">
      <t>ナマリセイ</t>
    </rPh>
    <rPh sb="2" eb="5">
      <t>キュウスイカン</t>
    </rPh>
    <rPh sb="5" eb="6">
      <t>リツ</t>
    </rPh>
    <phoneticPr fontId="4"/>
  </si>
  <si>
    <t>暫定給水件数</t>
    <rPh sb="0" eb="2">
      <t>ザンテイ</t>
    </rPh>
    <rPh sb="2" eb="4">
      <t>キュウスイ</t>
    </rPh>
    <rPh sb="4" eb="6">
      <t>ケンスウ</t>
    </rPh>
    <phoneticPr fontId="4"/>
  </si>
  <si>
    <t>確定給水件数</t>
    <rPh sb="0" eb="2">
      <t>カクテイ</t>
    </rPh>
    <rPh sb="2" eb="4">
      <t>キュウスイ</t>
    </rPh>
    <rPh sb="4" eb="6">
      <t>ケンスウ</t>
    </rPh>
    <phoneticPr fontId="4"/>
  </si>
  <si>
    <t>給水件数（件）</t>
    <rPh sb="5" eb="6">
      <t>ケン</t>
    </rPh>
    <phoneticPr fontId="4"/>
  </si>
  <si>
    <t>工務直営(暫定)</t>
    <rPh sb="0" eb="2">
      <t>コウム</t>
    </rPh>
    <rPh sb="2" eb="4">
      <t>チョクエイ</t>
    </rPh>
    <phoneticPr fontId="4"/>
  </si>
  <si>
    <t>工務直営(確定)</t>
    <rPh sb="0" eb="2">
      <t>コウム</t>
    </rPh>
    <rPh sb="2" eb="4">
      <t>チョクエイ</t>
    </rPh>
    <rPh sb="5" eb="7">
      <t>カクテイ</t>
    </rPh>
    <phoneticPr fontId="4"/>
  </si>
  <si>
    <t>計画担当発注工事(暫定)</t>
    <rPh sb="0" eb="2">
      <t>ケイカク</t>
    </rPh>
    <rPh sb="2" eb="4">
      <t>タントウ</t>
    </rPh>
    <rPh sb="4" eb="6">
      <t>ハッチュウ</t>
    </rPh>
    <rPh sb="6" eb="8">
      <t>コウジ</t>
    </rPh>
    <rPh sb="9" eb="11">
      <t>ザンテイ</t>
    </rPh>
    <phoneticPr fontId="4"/>
  </si>
  <si>
    <t>計画担当発注工事(確定)</t>
    <rPh sb="0" eb="2">
      <t>ケイカク</t>
    </rPh>
    <rPh sb="2" eb="4">
      <t>タントウ</t>
    </rPh>
    <rPh sb="4" eb="6">
      <t>ハッチュウ</t>
    </rPh>
    <rPh sb="6" eb="8">
      <t>コウジ</t>
    </rPh>
    <rPh sb="9" eb="11">
      <t>カクテイ</t>
    </rPh>
    <phoneticPr fontId="4"/>
  </si>
  <si>
    <t>暫定付替件数(年間)</t>
    <rPh sb="0" eb="2">
      <t>ザンテイ</t>
    </rPh>
    <rPh sb="2" eb="4">
      <t>ツケカ</t>
    </rPh>
    <rPh sb="4" eb="6">
      <t>ケンスウ</t>
    </rPh>
    <phoneticPr fontId="4"/>
  </si>
  <si>
    <t>確定付替件数(年間)</t>
    <rPh sb="0" eb="2">
      <t>カクテイ</t>
    </rPh>
    <rPh sb="2" eb="4">
      <t>ツケカ</t>
    </rPh>
    <rPh sb="4" eb="6">
      <t>ケンスウ</t>
    </rPh>
    <rPh sb="7" eb="9">
      <t>ネンカン</t>
    </rPh>
    <phoneticPr fontId="4"/>
  </si>
  <si>
    <t>暫定残存件数</t>
    <rPh sb="0" eb="2">
      <t>ザンテイ</t>
    </rPh>
    <rPh sb="2" eb="4">
      <t>ザンゾン</t>
    </rPh>
    <rPh sb="4" eb="6">
      <t>ケンスウ</t>
    </rPh>
    <phoneticPr fontId="4"/>
  </si>
  <si>
    <t>確定残存件数</t>
    <rPh sb="0" eb="2">
      <t>カクテイ</t>
    </rPh>
    <rPh sb="2" eb="4">
      <t>ザンゾン</t>
    </rPh>
    <rPh sb="4" eb="6">
      <t>ケンスウ</t>
    </rPh>
    <phoneticPr fontId="4"/>
  </si>
  <si>
    <t>鉛製給水管残存件数（件）</t>
    <rPh sb="5" eb="7">
      <t>ザンゾン</t>
    </rPh>
    <rPh sb="10" eb="11">
      <t>ケン</t>
    </rPh>
    <phoneticPr fontId="4"/>
  </si>
  <si>
    <t>20年度</t>
    <rPh sb="2" eb="4">
      <t>ネンド</t>
    </rPh>
    <phoneticPr fontId="4"/>
  </si>
  <si>
    <t>19年度</t>
    <rPh sb="2" eb="4">
      <t>ネンド</t>
    </rPh>
    <phoneticPr fontId="4"/>
  </si>
  <si>
    <t>18年度</t>
    <rPh sb="2" eb="4">
      <t>ネンド</t>
    </rPh>
    <phoneticPr fontId="4"/>
  </si>
  <si>
    <t>17年度</t>
    <rPh sb="2" eb="4">
      <t>ネンド</t>
    </rPh>
    <phoneticPr fontId="4"/>
  </si>
  <si>
    <t>16年度</t>
    <rPh sb="2" eb="4">
      <t>ネンド</t>
    </rPh>
    <phoneticPr fontId="4"/>
  </si>
  <si>
    <t>15年度</t>
    <rPh sb="2" eb="4">
      <t>ネンド</t>
    </rPh>
    <phoneticPr fontId="4"/>
  </si>
  <si>
    <t>14年度</t>
    <rPh sb="2" eb="4">
      <t>ネンド</t>
    </rPh>
    <phoneticPr fontId="4"/>
  </si>
  <si>
    <t>13年度</t>
    <rPh sb="2" eb="4">
      <t>ネンド</t>
    </rPh>
    <phoneticPr fontId="4"/>
  </si>
  <si>
    <t>12年度</t>
    <rPh sb="2" eb="4">
      <t>ネンド</t>
    </rPh>
    <phoneticPr fontId="4"/>
  </si>
  <si>
    <t>残存件数は年度末数</t>
    <rPh sb="0" eb="2">
      <t>ザンゾン</t>
    </rPh>
    <rPh sb="2" eb="4">
      <t>ケンスウ</t>
    </rPh>
    <rPh sb="5" eb="7">
      <t>ネンド</t>
    </rPh>
    <rPh sb="7" eb="8">
      <t>マツ</t>
    </rPh>
    <rPh sb="8" eb="9">
      <t>スウ</t>
    </rPh>
    <phoneticPr fontId="4"/>
  </si>
  <si>
    <t>鉛製給水管残存率</t>
    <rPh sb="0" eb="2">
      <t>ナマリセイ</t>
    </rPh>
    <rPh sb="2" eb="5">
      <t>キュウスイカン</t>
    </rPh>
    <rPh sb="5" eb="7">
      <t>ザンゾン</t>
    </rPh>
    <rPh sb="7" eb="8">
      <t>リツ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</si>
</sst>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411]ggge&quot;年&quot;mm&quot;月&quot;dd&quot;日&quot;;@"/>
    <numFmt numFmtId="177" formatCode="#,##0.000"/>
    <numFmt numFmtId="178" formatCode="#,##0\ &quot;m3／日&quot;"/>
    <numFmt numFmtId="179" formatCode="#,##0\ &quot;  人　&quot;"/>
    <numFmt numFmtId="180" formatCode="#,##0\ &quot;  ｍ3　&quot;"/>
    <numFmt numFmtId="181" formatCode="0.0_ "/>
    <numFmt numFmtId="182" formatCode="0.0"/>
    <numFmt numFmtId="183" formatCode="0.00_ "/>
  </numFmts>
  <fonts count="18">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2"/>
      <charset val="128"/>
      <scheme val="minor"/>
    </font>
    <font>
      <sz val="6"/>
      <name val="ＭＳ Ｐゴシック"/>
      <family val="3"/>
      <charset val="128"/>
    </font>
    <font>
      <sz val="8"/>
      <name val="ＭＳ ゴシック"/>
      <family val="3"/>
      <charset val="128"/>
    </font>
    <font>
      <sz val="6"/>
      <name val="ＭＳ ゴシック"/>
      <family val="3"/>
      <charset val="128"/>
    </font>
    <font>
      <sz val="9"/>
      <name val="ＭＳ ゴシック"/>
      <family val="3"/>
      <charset val="128"/>
    </font>
    <font>
      <sz val="16"/>
      <name val="ＭＳ ゴシック"/>
      <family val="3"/>
      <charset val="128"/>
    </font>
    <font>
      <b/>
      <sz val="9"/>
      <color indexed="81"/>
      <name val="ＭＳ Ｐゴシック"/>
      <family val="3"/>
      <charset val="128"/>
    </font>
    <font>
      <sz val="9"/>
      <color indexed="81"/>
      <name val="ＭＳ Ｐゴシック"/>
      <family val="3"/>
      <charset val="128"/>
    </font>
    <font>
      <sz val="11"/>
      <name val="Arial"/>
      <family val="2"/>
    </font>
    <font>
      <sz val="11"/>
      <name val="明朝"/>
      <family val="1"/>
      <charset val="128"/>
    </font>
    <font>
      <sz val="10"/>
      <name val="ＭＳ ゴシック"/>
      <family val="3"/>
      <charset val="128"/>
    </font>
    <font>
      <b/>
      <sz val="11"/>
      <name val="明朝"/>
      <family val="1"/>
      <charset val="128"/>
    </font>
    <font>
      <sz val="6"/>
      <name val="明朝"/>
      <family val="1"/>
      <charset val="128"/>
    </font>
    <font>
      <sz val="18"/>
      <name val="ＭＳ ゴシック"/>
      <family val="3"/>
      <charset val="128"/>
    </font>
    <font>
      <sz val="14"/>
      <name val="ＭＳ ゴシック"/>
      <family val="3"/>
      <charset val="128"/>
    </font>
  </fonts>
  <fills count="11">
    <fill>
      <patternFill patternType="none"/>
    </fill>
    <fill>
      <patternFill patternType="gray125"/>
    </fill>
    <fill>
      <patternFill patternType="solid">
        <fgColor indexed="42"/>
        <bgColor indexed="64"/>
      </patternFill>
    </fill>
    <fill>
      <patternFill patternType="solid">
        <fgColor indexed="14"/>
        <bgColor indexed="64"/>
      </patternFill>
    </fill>
    <fill>
      <patternFill patternType="solid">
        <fgColor indexed="41"/>
        <bgColor indexed="64"/>
      </patternFill>
    </fill>
    <fill>
      <patternFill patternType="solid">
        <fgColor indexed="43"/>
        <bgColor indexed="64"/>
      </patternFill>
    </fill>
    <fill>
      <patternFill patternType="solid">
        <fgColor indexed="15"/>
        <bgColor indexed="64"/>
      </patternFill>
    </fill>
    <fill>
      <patternFill patternType="solid">
        <fgColor indexed="10"/>
        <bgColor indexed="64"/>
      </patternFill>
    </fill>
    <fill>
      <patternFill patternType="solid">
        <fgColor indexed="9"/>
        <bgColor indexed="64"/>
      </patternFill>
    </fill>
    <fill>
      <patternFill patternType="solid">
        <fgColor indexed="29"/>
        <bgColor indexed="64"/>
      </patternFill>
    </fill>
    <fill>
      <patternFill patternType="solid">
        <fgColor indexed="22"/>
        <bgColor indexed="64"/>
      </patternFill>
    </fill>
  </fills>
  <borders count="60">
    <border>
      <left/>
      <right/>
      <top/>
      <bottom/>
      <diagonal/>
    </border>
    <border>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top/>
      <bottom style="thin">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bottom/>
      <diagonal/>
    </border>
    <border>
      <left style="hair">
        <color indexed="64"/>
      </left>
      <right/>
      <top/>
      <bottom/>
      <diagonal/>
    </border>
    <border>
      <left/>
      <right style="hair">
        <color indexed="64"/>
      </right>
      <top style="hair">
        <color indexed="64"/>
      </top>
      <bottom/>
      <diagonal/>
    </border>
    <border>
      <left style="thin">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hair">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style="medium">
        <color indexed="64"/>
      </left>
      <right style="hair">
        <color indexed="64"/>
      </right>
      <top/>
      <bottom style="hair">
        <color indexed="64"/>
      </bottom>
      <diagonal/>
    </border>
    <border>
      <left style="medium">
        <color indexed="64"/>
      </left>
      <right/>
      <top/>
      <bottom style="hair">
        <color indexed="64"/>
      </bottom>
      <diagonal/>
    </border>
    <border>
      <left style="medium">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style="medium">
        <color indexed="64"/>
      </left>
      <right style="hair">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thin">
        <color indexed="64"/>
      </left>
      <right/>
      <top style="thin">
        <color indexed="64"/>
      </top>
      <bottom/>
      <diagonal/>
    </border>
    <border>
      <left style="hair">
        <color indexed="64"/>
      </left>
      <right style="thin">
        <color indexed="64"/>
      </right>
      <top/>
      <bottom style="double">
        <color indexed="64"/>
      </bottom>
      <diagonal/>
    </border>
    <border>
      <left style="hair">
        <color indexed="64"/>
      </left>
      <right/>
      <top/>
      <bottom style="double">
        <color indexed="64"/>
      </bottom>
      <diagonal/>
    </border>
    <border>
      <left style="thin">
        <color indexed="64"/>
      </left>
      <right/>
      <top/>
      <bottom style="double">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7">
    <xf numFmtId="0" fontId="0" fillId="0" borderId="0">
      <alignment vertical="center"/>
    </xf>
    <xf numFmtId="0" fontId="1" fillId="0" borderId="0"/>
    <xf numFmtId="0" fontId="1" fillId="0" borderId="0"/>
    <xf numFmtId="177" fontId="11" fillId="8" borderId="1" applyFill="0" applyBorder="0">
      <alignment horizontal="right" vertical="center"/>
      <protection locked="0"/>
    </xf>
    <xf numFmtId="0" fontId="1" fillId="0" borderId="0">
      <alignment vertical="center"/>
    </xf>
    <xf numFmtId="0" fontId="12" fillId="0" borderId="0"/>
    <xf numFmtId="38" fontId="1" fillId="0" borderId="0" applyFont="0" applyFill="0" applyBorder="0" applyAlignment="0" applyProtection="0"/>
  </cellStyleXfs>
  <cellXfs count="180">
    <xf numFmtId="0" fontId="0" fillId="0" borderId="0" xfId="0">
      <alignment vertical="center"/>
    </xf>
    <xf numFmtId="0" fontId="2" fillId="0" borderId="0" xfId="1" applyFont="1"/>
    <xf numFmtId="0" fontId="2" fillId="0" borderId="0" xfId="2" applyFont="1"/>
    <xf numFmtId="0" fontId="5" fillId="2" borderId="0" xfId="1" applyFont="1" applyFill="1" applyAlignment="1">
      <alignment horizontal="right"/>
    </xf>
    <xf numFmtId="0" fontId="2" fillId="0" borderId="0" xfId="1" applyFont="1" applyAlignment="1">
      <alignment vertical="top" wrapText="1"/>
    </xf>
    <xf numFmtId="0" fontId="2" fillId="3" borderId="0" xfId="1" applyFont="1" applyFill="1" applyAlignment="1">
      <alignment vertical="top" wrapText="1"/>
    </xf>
    <xf numFmtId="0" fontId="6" fillId="3" borderId="0" xfId="1" applyFont="1" applyFill="1" applyAlignment="1">
      <alignment vertical="top" wrapText="1"/>
    </xf>
    <xf numFmtId="20" fontId="7" fillId="0" borderId="0" xfId="2" applyNumberFormat="1" applyFont="1" applyAlignment="1">
      <alignment vertical="top"/>
    </xf>
    <xf numFmtId="176" fontId="7" fillId="4" borderId="0" xfId="1" applyNumberFormat="1" applyFont="1" applyFill="1" applyAlignment="1">
      <alignment vertical="top" wrapText="1"/>
    </xf>
    <xf numFmtId="0" fontId="2" fillId="4" borderId="0" xfId="1" applyFont="1" applyFill="1" applyAlignment="1">
      <alignment vertical="top" wrapText="1"/>
    </xf>
    <xf numFmtId="0" fontId="5" fillId="4" borderId="0" xfId="1" applyFont="1" applyFill="1" applyAlignment="1">
      <alignment vertical="top" wrapText="1"/>
    </xf>
    <xf numFmtId="0" fontId="6" fillId="0" borderId="0" xfId="1" applyFont="1" applyAlignment="1">
      <alignment vertical="top" wrapText="1"/>
    </xf>
    <xf numFmtId="0" fontId="5" fillId="0" borderId="0" xfId="2" applyFont="1" applyAlignment="1">
      <alignment vertical="top"/>
    </xf>
    <xf numFmtId="0" fontId="2" fillId="0" borderId="0" xfId="2" applyFont="1" applyAlignment="1">
      <alignment vertical="top"/>
    </xf>
    <xf numFmtId="0" fontId="7" fillId="0" borderId="0" xfId="2" applyFont="1" applyAlignment="1">
      <alignment vertical="top"/>
    </xf>
    <xf numFmtId="0" fontId="2" fillId="0" borderId="0" xfId="2" applyFont="1" applyAlignment="1">
      <alignment vertical="top" wrapText="1"/>
    </xf>
    <xf numFmtId="0" fontId="5" fillId="2" borderId="0" xfId="2" applyFont="1" applyFill="1" applyAlignment="1">
      <alignment horizontal="right"/>
    </xf>
    <xf numFmtId="0" fontId="2" fillId="0" borderId="0" xfId="1" applyFont="1" applyAlignment="1">
      <alignment horizontal="distributed" vertical="top" justifyLastLine="1"/>
    </xf>
    <xf numFmtId="0" fontId="2" fillId="5" borderId="0" xfId="2" applyFont="1" applyFill="1" applyAlignment="1">
      <alignment horizontal="center"/>
    </xf>
    <xf numFmtId="0" fontId="2" fillId="6" borderId="0" xfId="1" applyFont="1" applyFill="1" applyAlignment="1">
      <alignment horizontal="distributed" vertical="top" justifyLastLine="1"/>
    </xf>
    <xf numFmtId="0" fontId="5" fillId="6" borderId="0" xfId="1" applyFont="1" applyFill="1" applyAlignment="1">
      <alignment horizontal="distributed" vertical="top" justifyLastLine="1"/>
    </xf>
    <xf numFmtId="0" fontId="6" fillId="0" borderId="0" xfId="1" applyFont="1" applyAlignment="1">
      <alignment horizontal="distributed" vertical="top" justifyLastLine="1"/>
    </xf>
    <xf numFmtId="0" fontId="5" fillId="7" borderId="0" xfId="2" applyFont="1" applyFill="1" applyAlignment="1">
      <alignment horizontal="center"/>
    </xf>
    <xf numFmtId="0" fontId="8" fillId="0" borderId="0" xfId="1" applyFont="1" applyAlignment="1">
      <alignment vertical="top" wrapText="1"/>
    </xf>
    <xf numFmtId="0" fontId="6" fillId="2" borderId="0" xfId="1" applyFont="1" applyFill="1" applyAlignment="1">
      <alignment horizontal="center"/>
    </xf>
    <xf numFmtId="0" fontId="6" fillId="2" borderId="0" xfId="2" applyFont="1" applyFill="1" applyAlignment="1">
      <alignment horizontal="center"/>
    </xf>
    <xf numFmtId="0" fontId="2" fillId="3" borderId="0" xfId="2" applyFont="1" applyFill="1"/>
    <xf numFmtId="0" fontId="5" fillId="3" borderId="0" xfId="1" applyFont="1" applyFill="1" applyAlignment="1">
      <alignment horizontal="right"/>
    </xf>
    <xf numFmtId="0" fontId="8" fillId="0" borderId="0" xfId="1" applyFont="1" applyAlignment="1">
      <alignment vertical="top"/>
    </xf>
    <xf numFmtId="178" fontId="2" fillId="0" borderId="2" xfId="1" applyNumberFormat="1" applyFont="1" applyBorder="1" applyAlignment="1">
      <alignment vertical="center"/>
    </xf>
    <xf numFmtId="178" fontId="2" fillId="0" borderId="3" xfId="1" applyNumberFormat="1" applyFont="1" applyBorder="1" applyAlignment="1">
      <alignment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5" fillId="5" borderId="0" xfId="1" applyFont="1" applyFill="1" applyAlignment="1">
      <alignment horizontal="right"/>
    </xf>
    <xf numFmtId="178" fontId="2" fillId="0" borderId="5" xfId="1" applyNumberFormat="1" applyFont="1" applyBorder="1" applyAlignment="1">
      <alignment vertical="center"/>
    </xf>
    <xf numFmtId="178" fontId="2" fillId="0" borderId="6" xfId="1" applyNumberFormat="1" applyFont="1" applyBorder="1" applyAlignment="1">
      <alignment vertical="center"/>
    </xf>
    <xf numFmtId="0" fontId="2" fillId="0" borderId="6" xfId="1" applyFont="1" applyBorder="1" applyAlignment="1">
      <alignment vertical="center"/>
    </xf>
    <xf numFmtId="0" fontId="2" fillId="0" borderId="7" xfId="1" applyFont="1" applyBorder="1" applyAlignment="1">
      <alignment horizontal="center" vertical="center"/>
    </xf>
    <xf numFmtId="0" fontId="2" fillId="0" borderId="7" xfId="1" applyFont="1" applyBorder="1" applyAlignment="1">
      <alignment horizontal="center" vertical="center" wrapText="1"/>
    </xf>
    <xf numFmtId="179" fontId="2" fillId="0" borderId="5" xfId="1" applyNumberFormat="1" applyFont="1" applyBorder="1" applyAlignment="1">
      <alignment horizontal="center" vertical="center"/>
    </xf>
    <xf numFmtId="179" fontId="2" fillId="0" borderId="6" xfId="1" applyNumberFormat="1" applyFont="1" applyBorder="1" applyAlignment="1">
      <alignment vertical="center"/>
    </xf>
    <xf numFmtId="0" fontId="2" fillId="0" borderId="8" xfId="1" applyFont="1" applyBorder="1" applyAlignment="1">
      <alignment horizontal="distributed" vertical="center" indent="1"/>
    </xf>
    <xf numFmtId="0" fontId="2" fillId="0" borderId="7" xfId="1" applyFont="1" applyBorder="1" applyAlignment="1">
      <alignment horizontal="distributed" vertical="center" indent="1"/>
    </xf>
    <xf numFmtId="180" fontId="2" fillId="0" borderId="9" xfId="1" applyNumberFormat="1" applyFont="1" applyBorder="1" applyAlignment="1">
      <alignment vertical="center"/>
    </xf>
    <xf numFmtId="180" fontId="2" fillId="0" borderId="10" xfId="1" applyNumberFormat="1" applyFont="1" applyBorder="1" applyAlignment="1">
      <alignment vertical="center"/>
    </xf>
    <xf numFmtId="0" fontId="2" fillId="0" borderId="11" xfId="1" applyFont="1" applyBorder="1" applyAlignment="1">
      <alignment horizontal="distributed" vertical="center" indent="1"/>
    </xf>
    <xf numFmtId="0" fontId="2" fillId="0" borderId="12" xfId="1" applyFont="1" applyBorder="1" applyAlignment="1">
      <alignment horizontal="distributed" vertical="center" indent="1"/>
    </xf>
    <xf numFmtId="0" fontId="2" fillId="0" borderId="0" xfId="1" applyFont="1" applyAlignment="1">
      <alignment vertical="center"/>
    </xf>
    <xf numFmtId="179" fontId="2" fillId="0" borderId="9" xfId="1" applyNumberFormat="1" applyFont="1" applyBorder="1" applyAlignment="1">
      <alignment vertical="center"/>
    </xf>
    <xf numFmtId="179" fontId="2" fillId="0" borderId="10" xfId="1" applyNumberFormat="1" applyFont="1" applyBorder="1" applyAlignment="1">
      <alignment vertical="center"/>
    </xf>
    <xf numFmtId="0" fontId="2" fillId="0" borderId="5" xfId="1" applyFont="1" applyBorder="1" applyAlignment="1">
      <alignment vertical="center" wrapText="1"/>
    </xf>
    <xf numFmtId="0" fontId="2" fillId="0" borderId="13" xfId="1" applyFont="1" applyBorder="1" applyAlignment="1">
      <alignment horizontal="center" vertical="center"/>
    </xf>
    <xf numFmtId="0" fontId="2" fillId="0" borderId="14" xfId="1" applyFont="1" applyBorder="1" applyAlignment="1">
      <alignment vertical="center" wrapText="1"/>
    </xf>
    <xf numFmtId="0" fontId="2" fillId="0" borderId="15"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6" xfId="1" applyFont="1" applyBorder="1" applyAlignment="1">
      <alignment horizontal="distributed" vertical="center" indent="1"/>
    </xf>
    <xf numFmtId="0" fontId="2" fillId="0" borderId="16" xfId="1" applyFont="1" applyBorder="1" applyAlignment="1">
      <alignment horizontal="distributed" vertical="center" justifyLastLine="1"/>
    </xf>
    <xf numFmtId="0" fontId="2" fillId="0" borderId="17" xfId="1" applyFont="1" applyBorder="1" applyAlignment="1">
      <alignment horizontal="distributed" vertical="center" justifyLastLine="1"/>
    </xf>
    <xf numFmtId="0" fontId="2" fillId="0" borderId="17" xfId="1" applyFont="1" applyBorder="1" applyAlignment="1">
      <alignment horizontal="distributed" vertical="center" justifyLastLine="1"/>
    </xf>
    <xf numFmtId="0" fontId="2" fillId="0" borderId="18" xfId="1" applyFont="1" applyBorder="1" applyAlignment="1">
      <alignment horizontal="distributed" vertical="center" justifyLastLine="1"/>
    </xf>
    <xf numFmtId="0" fontId="2" fillId="0" borderId="19" xfId="1" applyFont="1" applyBorder="1" applyAlignment="1">
      <alignment horizontal="distributed" vertical="center" justifyLastLine="1"/>
    </xf>
    <xf numFmtId="0" fontId="1" fillId="0" borderId="0" xfId="1"/>
    <xf numFmtId="10" fontId="1" fillId="0" borderId="0" xfId="1" applyNumberFormat="1"/>
    <xf numFmtId="38" fontId="1" fillId="0" borderId="0" xfId="1" applyNumberFormat="1"/>
    <xf numFmtId="38" fontId="0" fillId="0" borderId="0" xfId="6" applyFont="1"/>
    <xf numFmtId="0" fontId="1" fillId="0" borderId="0" xfId="1" applyAlignment="1">
      <alignment horizontal="center"/>
    </xf>
    <xf numFmtId="0" fontId="2" fillId="0" borderId="0" xfId="1" applyFont="1" applyAlignment="1">
      <alignment vertical="top" wrapText="1"/>
    </xf>
    <xf numFmtId="0" fontId="2" fillId="6" borderId="20" xfId="1" applyFont="1" applyFill="1" applyBorder="1"/>
    <xf numFmtId="0" fontId="2" fillId="6" borderId="3" xfId="1" applyFont="1" applyFill="1" applyBorder="1"/>
    <xf numFmtId="0" fontId="2" fillId="6" borderId="19" xfId="1" applyFont="1" applyFill="1" applyBorder="1"/>
    <xf numFmtId="181" fontId="2" fillId="6" borderId="21" xfId="1" applyNumberFormat="1" applyFont="1" applyFill="1" applyBorder="1"/>
    <xf numFmtId="0" fontId="2" fillId="6" borderId="22" xfId="1" applyFont="1" applyFill="1" applyBorder="1"/>
    <xf numFmtId="0" fontId="2" fillId="6" borderId="21" xfId="1" applyFont="1" applyFill="1" applyBorder="1"/>
    <xf numFmtId="0" fontId="2" fillId="6" borderId="4" xfId="1" applyFont="1" applyFill="1" applyBorder="1"/>
    <xf numFmtId="0" fontId="2" fillId="0" borderId="23" xfId="1" applyFont="1" applyBorder="1"/>
    <xf numFmtId="0" fontId="2" fillId="0" borderId="6" xfId="1" applyFont="1" applyBorder="1"/>
    <xf numFmtId="0" fontId="2" fillId="0" borderId="24" xfId="1" applyFont="1" applyBorder="1"/>
    <xf numFmtId="181" fontId="2" fillId="0" borderId="25" xfId="1" applyNumberFormat="1" applyFont="1" applyBorder="1"/>
    <xf numFmtId="0" fontId="2" fillId="0" borderId="26" xfId="1" applyFont="1" applyBorder="1"/>
    <xf numFmtId="0" fontId="2" fillId="0" borderId="25" xfId="1" applyFont="1" applyBorder="1"/>
    <xf numFmtId="0" fontId="2" fillId="0" borderId="7" xfId="1" applyFont="1" applyBorder="1"/>
    <xf numFmtId="0" fontId="2" fillId="6" borderId="23" xfId="1" applyFont="1" applyFill="1" applyBorder="1"/>
    <xf numFmtId="0" fontId="2" fillId="6" borderId="6" xfId="1" applyFont="1" applyFill="1" applyBorder="1"/>
    <xf numFmtId="0" fontId="2" fillId="6" borderId="24" xfId="1" applyFont="1" applyFill="1" applyBorder="1"/>
    <xf numFmtId="181" fontId="2" fillId="6" borderId="25" xfId="1" applyNumberFormat="1" applyFont="1" applyFill="1" applyBorder="1"/>
    <xf numFmtId="0" fontId="2" fillId="6" borderId="26" xfId="1" applyFont="1" applyFill="1" applyBorder="1"/>
    <xf numFmtId="0" fontId="2" fillId="6" borderId="25" xfId="1" applyFont="1" applyFill="1" applyBorder="1"/>
    <xf numFmtId="0" fontId="2" fillId="6" borderId="7" xfId="1" applyFont="1" applyFill="1" applyBorder="1"/>
    <xf numFmtId="0" fontId="2" fillId="0" borderId="27" xfId="1" applyFont="1" applyBorder="1"/>
    <xf numFmtId="0" fontId="2" fillId="0" borderId="28" xfId="1" applyFont="1" applyBorder="1"/>
    <xf numFmtId="0" fontId="2" fillId="0" borderId="29" xfId="1" applyFont="1" applyBorder="1"/>
    <xf numFmtId="181" fontId="2" fillId="0" borderId="30" xfId="1" applyNumberFormat="1" applyFont="1" applyBorder="1"/>
    <xf numFmtId="0" fontId="2" fillId="0" borderId="31" xfId="1" applyFont="1" applyBorder="1"/>
    <xf numFmtId="0" fontId="2" fillId="0" borderId="30" xfId="1" applyFont="1" applyBorder="1"/>
    <xf numFmtId="0" fontId="2" fillId="0" borderId="32" xfId="1" applyFont="1" applyBorder="1"/>
    <xf numFmtId="0" fontId="2" fillId="0" borderId="33" xfId="1" applyFont="1" applyBorder="1" applyAlignment="1">
      <alignment horizontal="distributed" vertical="center" justifyLastLine="1"/>
    </xf>
    <xf numFmtId="0" fontId="13" fillId="0" borderId="34" xfId="1" applyFont="1" applyBorder="1" applyAlignment="1">
      <alignment horizontal="distributed" justifyLastLine="1"/>
    </xf>
    <xf numFmtId="0" fontId="13" fillId="0" borderId="35" xfId="1" applyFont="1" applyBorder="1" applyAlignment="1">
      <alignment horizontal="distributed" justifyLastLine="1"/>
    </xf>
    <xf numFmtId="0" fontId="13" fillId="0" borderId="36" xfId="1" applyFont="1" applyBorder="1" applyAlignment="1">
      <alignment horizontal="distributed" justifyLastLine="1"/>
    </xf>
    <xf numFmtId="0" fontId="13" fillId="0" borderId="37" xfId="1" applyFont="1" applyBorder="1" applyAlignment="1">
      <alignment horizontal="distributed" justifyLastLine="1"/>
    </xf>
    <xf numFmtId="0" fontId="13" fillId="0" borderId="38" xfId="1" applyFont="1" applyBorder="1" applyAlignment="1">
      <alignment horizontal="distributed" justifyLastLine="1"/>
    </xf>
    <xf numFmtId="0" fontId="2" fillId="0" borderId="34" xfId="1" applyFont="1" applyBorder="1" applyAlignment="1">
      <alignment horizontal="distributed" vertical="center" justifyLastLine="1"/>
    </xf>
    <xf numFmtId="0" fontId="2" fillId="0" borderId="39" xfId="1" applyFont="1" applyBorder="1"/>
    <xf numFmtId="0" fontId="2" fillId="0" borderId="40" xfId="1" applyFont="1" applyBorder="1" applyAlignment="1">
      <alignment horizontal="distributed" vertical="center" justifyLastLine="1"/>
    </xf>
    <xf numFmtId="0" fontId="2" fillId="0" borderId="41" xfId="1" applyFont="1" applyBorder="1" applyAlignment="1">
      <alignment horizontal="distributed" justifyLastLine="1"/>
    </xf>
    <xf numFmtId="0" fontId="2" fillId="0" borderId="42" xfId="1" applyFont="1" applyBorder="1" applyAlignment="1">
      <alignment horizontal="distributed" justifyLastLine="1"/>
    </xf>
    <xf numFmtId="0" fontId="2" fillId="0" borderId="43" xfId="1" applyFont="1" applyBorder="1" applyAlignment="1">
      <alignment horizontal="distributed" justifyLastLine="1"/>
    </xf>
    <xf numFmtId="0" fontId="2" fillId="0" borderId="43" xfId="1" applyFont="1" applyBorder="1" applyAlignment="1">
      <alignment horizontal="distributed" justifyLastLine="1"/>
    </xf>
    <xf numFmtId="0" fontId="2" fillId="0" borderId="44" xfId="1" applyFont="1" applyBorder="1" applyAlignment="1">
      <alignment horizontal="distributed" vertical="center" justifyLastLine="1"/>
    </xf>
    <xf numFmtId="0" fontId="2" fillId="0" borderId="45" xfId="1" applyFont="1" applyBorder="1"/>
    <xf numFmtId="0" fontId="8" fillId="0" borderId="0" xfId="1" applyFont="1"/>
    <xf numFmtId="0" fontId="12" fillId="0" borderId="0" xfId="5"/>
    <xf numFmtId="0" fontId="12" fillId="0" borderId="2" xfId="5" applyBorder="1"/>
    <xf numFmtId="182" fontId="12" fillId="0" borderId="3" xfId="5" applyNumberFormat="1" applyBorder="1"/>
    <xf numFmtId="1" fontId="12" fillId="0" borderId="3" xfId="5" applyNumberFormat="1" applyBorder="1"/>
    <xf numFmtId="0" fontId="12" fillId="0" borderId="4" xfId="5" applyBorder="1"/>
    <xf numFmtId="0" fontId="12" fillId="0" borderId="3" xfId="5" applyBorder="1"/>
    <xf numFmtId="0" fontId="14" fillId="0" borderId="19" xfId="5" applyFont="1" applyBorder="1" applyAlignment="1">
      <alignment horizontal="center"/>
    </xf>
    <xf numFmtId="0" fontId="12" fillId="9" borderId="46" xfId="5" applyFill="1" applyBorder="1"/>
    <xf numFmtId="0" fontId="12" fillId="9" borderId="47" xfId="5" applyFill="1" applyBorder="1"/>
    <xf numFmtId="0" fontId="12" fillId="9" borderId="48" xfId="5" applyFill="1" applyBorder="1"/>
    <xf numFmtId="0" fontId="12" fillId="0" borderId="5" xfId="5" applyBorder="1"/>
    <xf numFmtId="182" fontId="12" fillId="0" borderId="6" xfId="5" applyNumberFormat="1" applyBorder="1"/>
    <xf numFmtId="0" fontId="12" fillId="0" borderId="6" xfId="5" applyBorder="1"/>
    <xf numFmtId="0" fontId="12" fillId="0" borderId="7" xfId="5" applyBorder="1"/>
    <xf numFmtId="0" fontId="12" fillId="9" borderId="5" xfId="5" applyFill="1" applyBorder="1"/>
    <xf numFmtId="182" fontId="12" fillId="9" borderId="6" xfId="5" applyNumberFormat="1" applyFill="1" applyBorder="1"/>
    <xf numFmtId="0" fontId="12" fillId="9" borderId="6" xfId="5" applyFill="1" applyBorder="1"/>
    <xf numFmtId="0" fontId="12" fillId="9" borderId="7" xfId="5" applyFill="1" applyBorder="1"/>
    <xf numFmtId="0" fontId="12" fillId="0" borderId="2" xfId="5" applyBorder="1" applyAlignment="1">
      <alignment horizontal="center"/>
    </xf>
    <xf numFmtId="0" fontId="12" fillId="0" borderId="3" xfId="5" applyBorder="1" applyAlignment="1">
      <alignment horizontal="center" wrapText="1"/>
    </xf>
    <xf numFmtId="0" fontId="12" fillId="0" borderId="3" xfId="5" applyBorder="1" applyAlignment="1">
      <alignment horizontal="center"/>
    </xf>
    <xf numFmtId="0" fontId="12" fillId="0" borderId="3" xfId="5" quotePrefix="1" applyBorder="1" applyAlignment="1">
      <alignment horizontal="center" wrapText="1"/>
    </xf>
    <xf numFmtId="0" fontId="12" fillId="0" borderId="4" xfId="5" applyBorder="1" applyAlignment="1">
      <alignment horizontal="distributed" justifyLastLine="1"/>
    </xf>
    <xf numFmtId="0" fontId="12" fillId="0" borderId="4" xfId="5" quotePrefix="1" applyBorder="1" applyAlignment="1">
      <alignment horizontal="left" wrapText="1"/>
    </xf>
    <xf numFmtId="0" fontId="12" fillId="0" borderId="49" xfId="5" applyBorder="1"/>
    <xf numFmtId="0" fontId="12" fillId="0" borderId="50" xfId="5" applyBorder="1"/>
    <xf numFmtId="0" fontId="12" fillId="0" borderId="45" xfId="5" quotePrefix="1" applyBorder="1" applyAlignment="1">
      <alignment horizontal="left"/>
    </xf>
    <xf numFmtId="0" fontId="12" fillId="0" borderId="50" xfId="5" applyBorder="1" applyAlignment="1">
      <alignment horizontal="centerContinuous"/>
    </xf>
    <xf numFmtId="0" fontId="12" fillId="0" borderId="51" xfId="5" applyBorder="1" applyAlignment="1"/>
    <xf numFmtId="0" fontId="12" fillId="0" borderId="45" xfId="5" applyBorder="1"/>
    <xf numFmtId="0" fontId="12" fillId="0" borderId="52" xfId="5" applyBorder="1"/>
    <xf numFmtId="0" fontId="12" fillId="0" borderId="42" xfId="5" applyBorder="1"/>
    <xf numFmtId="0" fontId="12" fillId="0" borderId="0" xfId="5" applyAlignment="1">
      <alignment horizontal="center"/>
    </xf>
    <xf numFmtId="0" fontId="12" fillId="0" borderId="0" xfId="5" applyFont="1" applyAlignment="1">
      <alignment horizontal="right"/>
    </xf>
    <xf numFmtId="0" fontId="16" fillId="0" borderId="0" xfId="5" applyFont="1"/>
    <xf numFmtId="0" fontId="1" fillId="0" borderId="53" xfId="1" applyBorder="1"/>
    <xf numFmtId="0" fontId="1" fillId="0" borderId="53" xfId="1" applyBorder="1" applyAlignment="1">
      <alignment horizontal="center"/>
    </xf>
    <xf numFmtId="0" fontId="1" fillId="0" borderId="19" xfId="1" applyBorder="1" applyAlignment="1">
      <alignment horizontal="center"/>
    </xf>
    <xf numFmtId="0" fontId="2" fillId="0" borderId="0" xfId="1" applyFont="1" applyBorder="1" applyAlignment="1">
      <alignment vertical="center"/>
    </xf>
    <xf numFmtId="183" fontId="2" fillId="0" borderId="0" xfId="1" applyNumberFormat="1" applyFont="1" applyBorder="1" applyAlignment="1">
      <alignment vertical="center"/>
    </xf>
    <xf numFmtId="183" fontId="2" fillId="0" borderId="2" xfId="1" applyNumberFormat="1" applyFont="1" applyBorder="1" applyAlignment="1">
      <alignment vertical="center"/>
    </xf>
    <xf numFmtId="183" fontId="2" fillId="0" borderId="3" xfId="1" applyNumberFormat="1" applyFont="1" applyBorder="1" applyAlignment="1">
      <alignment vertical="center"/>
    </xf>
    <xf numFmtId="0" fontId="2" fillId="0" borderId="4" xfId="1" applyFont="1" applyBorder="1" applyAlignment="1">
      <alignment vertical="center"/>
    </xf>
    <xf numFmtId="38" fontId="2" fillId="10" borderId="5" xfId="6" applyFont="1" applyFill="1" applyBorder="1" applyAlignment="1">
      <alignment vertical="center"/>
    </xf>
    <xf numFmtId="38" fontId="2" fillId="10" borderId="6" xfId="6" applyFont="1" applyFill="1" applyBorder="1" applyAlignment="1">
      <alignment vertical="center"/>
    </xf>
    <xf numFmtId="0" fontId="2" fillId="10" borderId="7" xfId="1" applyFont="1" applyFill="1" applyBorder="1" applyAlignment="1">
      <alignment horizontal="right" vertical="center"/>
    </xf>
    <xf numFmtId="38" fontId="2" fillId="0" borderId="5" xfId="6" applyFont="1" applyBorder="1" applyAlignment="1">
      <alignment vertical="center"/>
    </xf>
    <xf numFmtId="38" fontId="2" fillId="0" borderId="6" xfId="6" applyFont="1" applyBorder="1" applyAlignment="1">
      <alignment vertical="center"/>
    </xf>
    <xf numFmtId="0" fontId="2" fillId="0" borderId="7" xfId="1" applyFont="1" applyBorder="1" applyAlignment="1">
      <alignment horizontal="right" vertical="center"/>
    </xf>
    <xf numFmtId="38" fontId="2" fillId="0" borderId="2" xfId="6" applyFont="1" applyBorder="1" applyAlignment="1">
      <alignment vertical="center"/>
    </xf>
    <xf numFmtId="38" fontId="2" fillId="0" borderId="3" xfId="6" applyFont="1" applyBorder="1" applyAlignment="1">
      <alignment vertical="center"/>
    </xf>
    <xf numFmtId="38" fontId="2" fillId="10" borderId="54" xfId="6" applyFont="1" applyFill="1" applyBorder="1" applyAlignment="1">
      <alignment vertical="center"/>
    </xf>
    <xf numFmtId="38" fontId="2" fillId="10" borderId="55" xfId="6" applyFont="1" applyFill="1" applyBorder="1" applyAlignment="1">
      <alignment vertical="center"/>
    </xf>
    <xf numFmtId="0" fontId="2" fillId="10" borderId="56" xfId="1" applyFont="1" applyFill="1" applyBorder="1" applyAlignment="1">
      <alignment horizontal="right" vertical="center"/>
    </xf>
    <xf numFmtId="38" fontId="2" fillId="10" borderId="57" xfId="6" applyFont="1" applyFill="1" applyBorder="1" applyAlignment="1">
      <alignment vertical="center"/>
    </xf>
    <xf numFmtId="38" fontId="2" fillId="10" borderId="28" xfId="6" applyFont="1" applyFill="1" applyBorder="1" applyAlignment="1">
      <alignment vertical="center"/>
    </xf>
    <xf numFmtId="0" fontId="2" fillId="10" borderId="32" xfId="1" applyFont="1" applyFill="1" applyBorder="1" applyAlignment="1">
      <alignment horizontal="right" vertical="center"/>
    </xf>
    <xf numFmtId="0" fontId="2" fillId="10" borderId="32" xfId="1" applyFont="1" applyFill="1" applyBorder="1" applyAlignment="1">
      <alignment horizontal="center" vertical="center"/>
    </xf>
    <xf numFmtId="0" fontId="2" fillId="0" borderId="7" xfId="1" applyFont="1" applyBorder="1" applyAlignment="1">
      <alignment horizontal="center" vertical="center"/>
    </xf>
    <xf numFmtId="0" fontId="2" fillId="10" borderId="32" xfId="1" applyFont="1" applyFill="1" applyBorder="1" applyAlignment="1">
      <alignment vertical="center"/>
    </xf>
    <xf numFmtId="0" fontId="2" fillId="0" borderId="7" xfId="1" applyFont="1" applyBorder="1" applyAlignment="1">
      <alignment vertical="center"/>
    </xf>
    <xf numFmtId="38" fontId="2" fillId="0" borderId="57" xfId="6" applyFont="1" applyBorder="1" applyAlignment="1">
      <alignment vertical="center"/>
    </xf>
    <xf numFmtId="38" fontId="2" fillId="0" borderId="28" xfId="6" applyFont="1" applyBorder="1" applyAlignment="1">
      <alignment vertical="center"/>
    </xf>
    <xf numFmtId="0" fontId="2" fillId="0" borderId="32" xfId="1" applyFont="1" applyBorder="1" applyAlignment="1">
      <alignment vertical="center"/>
    </xf>
    <xf numFmtId="0" fontId="2" fillId="0" borderId="58" xfId="1" applyFont="1" applyBorder="1" applyAlignment="1">
      <alignment horizontal="center" vertical="center"/>
    </xf>
    <xf numFmtId="0" fontId="2" fillId="0" borderId="51" xfId="1" applyFont="1" applyBorder="1" applyAlignment="1">
      <alignment horizontal="center" vertical="center"/>
    </xf>
    <xf numFmtId="0" fontId="2" fillId="0" borderId="59" xfId="1" applyFont="1" applyBorder="1" applyAlignment="1">
      <alignment vertical="center"/>
    </xf>
    <xf numFmtId="0" fontId="17" fillId="0" borderId="0" xfId="1" applyFont="1" applyAlignment="1">
      <alignment vertical="center"/>
    </xf>
  </cellXfs>
  <cellStyles count="7">
    <cellStyle name="桁区切り [0.000]" xfId="3"/>
    <cellStyle name="桁区切り 2" xfId="6"/>
    <cellStyle name="標準" xfId="0" builtinId="0"/>
    <cellStyle name="標準 2" xfId="4"/>
    <cellStyle name="標準 3" xfId="1"/>
    <cellStyle name="標準_◆西原　事跡" xfId="2"/>
    <cellStyle name="標準_動力容量" xf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4"/>
  <sheetViews>
    <sheetView tabSelected="1" workbookViewId="0">
      <selection activeCell="K13" sqref="K13"/>
    </sheetView>
  </sheetViews>
  <sheetFormatPr defaultRowHeight="13.5"/>
  <cols>
    <col min="1" max="1" width="2.25" style="1" customWidth="1"/>
    <col min="2" max="2" width="2.125" style="1" customWidth="1"/>
    <col min="3" max="3" width="8.125" style="1" customWidth="1"/>
    <col min="4" max="4" width="18.625" style="1" customWidth="1"/>
    <col min="5" max="6" width="24.625" style="1" customWidth="1"/>
    <col min="7" max="16384" width="9" style="1"/>
  </cols>
  <sheetData>
    <row r="1" spans="1:54" ht="12" customHeight="1">
      <c r="A1" s="3"/>
      <c r="B1" s="24"/>
      <c r="C1" s="24">
        <v>7.5</v>
      </c>
      <c r="D1" s="24">
        <v>18</v>
      </c>
      <c r="E1" s="24">
        <v>24</v>
      </c>
      <c r="F1" s="24">
        <v>24</v>
      </c>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1" t="s">
        <v>125</v>
      </c>
    </row>
    <row r="2" spans="1:54" ht="21.95" customHeight="1">
      <c r="A2" s="3">
        <v>22</v>
      </c>
      <c r="D2" s="61" t="s">
        <v>124</v>
      </c>
      <c r="E2" s="61"/>
    </row>
    <row r="3" spans="1:54" ht="20.100000000000001" customHeight="1">
      <c r="A3" s="3">
        <v>20</v>
      </c>
      <c r="C3" s="60" t="s">
        <v>78</v>
      </c>
      <c r="D3" s="59"/>
      <c r="E3" s="58" t="s">
        <v>123</v>
      </c>
      <c r="F3" s="57" t="s">
        <v>122</v>
      </c>
    </row>
    <row r="4" spans="1:54" ht="20.100000000000001" customHeight="1">
      <c r="A4" s="3">
        <v>20</v>
      </c>
      <c r="C4" s="42" t="s">
        <v>121</v>
      </c>
      <c r="D4" s="56"/>
      <c r="E4" s="55" t="s">
        <v>120</v>
      </c>
      <c r="F4" s="54" t="s">
        <v>119</v>
      </c>
    </row>
    <row r="5" spans="1:54" ht="14.1" customHeight="1">
      <c r="A5" s="3">
        <v>14</v>
      </c>
      <c r="C5" s="46" t="s">
        <v>118</v>
      </c>
      <c r="D5" s="45"/>
      <c r="E5" s="53" t="s">
        <v>117</v>
      </c>
      <c r="F5" s="52" t="s">
        <v>116</v>
      </c>
    </row>
    <row r="6" spans="1:54" ht="14.1" customHeight="1">
      <c r="A6" s="33">
        <f>$A$5</f>
        <v>14</v>
      </c>
      <c r="C6" s="42"/>
      <c r="D6" s="41"/>
      <c r="E6" s="51"/>
      <c r="F6" s="50"/>
    </row>
    <row r="7" spans="1:54" ht="14.1" customHeight="1">
      <c r="A7" s="33">
        <f>$A$5</f>
        <v>14</v>
      </c>
      <c r="C7" s="46" t="s">
        <v>115</v>
      </c>
      <c r="D7" s="45"/>
      <c r="E7" s="49">
        <v>136000</v>
      </c>
      <c r="F7" s="48">
        <v>117200</v>
      </c>
    </row>
    <row r="8" spans="1:54" ht="14.1" customHeight="1">
      <c r="A8" s="33">
        <f>$A$5</f>
        <v>14</v>
      </c>
      <c r="C8" s="42"/>
      <c r="D8" s="41"/>
      <c r="E8" s="40"/>
      <c r="F8" s="39" t="s">
        <v>112</v>
      </c>
    </row>
    <row r="9" spans="1:54" ht="14.1" customHeight="1">
      <c r="A9" s="33">
        <f>$A$5</f>
        <v>14</v>
      </c>
      <c r="C9" s="46" t="s">
        <v>114</v>
      </c>
      <c r="D9" s="45"/>
      <c r="E9" s="44">
        <v>49020</v>
      </c>
      <c r="F9" s="43">
        <v>37200</v>
      </c>
    </row>
    <row r="10" spans="1:54" ht="14.1" customHeight="1">
      <c r="A10" s="33">
        <f>$A$5</f>
        <v>14</v>
      </c>
      <c r="C10" s="42"/>
      <c r="D10" s="41"/>
      <c r="E10" s="40"/>
      <c r="F10" s="39" t="s">
        <v>112</v>
      </c>
      <c r="G10" s="47"/>
    </row>
    <row r="11" spans="1:54" ht="14.1" customHeight="1">
      <c r="A11" s="33">
        <f>$A$5</f>
        <v>14</v>
      </c>
      <c r="C11" s="46" t="s">
        <v>113</v>
      </c>
      <c r="D11" s="45"/>
      <c r="E11" s="44">
        <v>58700</v>
      </c>
      <c r="F11" s="43">
        <v>45500</v>
      </c>
    </row>
    <row r="12" spans="1:54" ht="14.1" customHeight="1">
      <c r="A12" s="33">
        <f>$A$5</f>
        <v>14</v>
      </c>
      <c r="C12" s="42"/>
      <c r="D12" s="41"/>
      <c r="E12" s="40"/>
      <c r="F12" s="39" t="s">
        <v>112</v>
      </c>
    </row>
    <row r="13" spans="1:54" ht="20.100000000000001" customHeight="1">
      <c r="A13" s="33">
        <f>$A$4</f>
        <v>20</v>
      </c>
      <c r="C13" s="38" t="s">
        <v>111</v>
      </c>
      <c r="D13" s="36" t="s">
        <v>110</v>
      </c>
      <c r="E13" s="35">
        <v>20000</v>
      </c>
      <c r="F13" s="34">
        <v>6000</v>
      </c>
    </row>
    <row r="14" spans="1:54" ht="20.100000000000001" customHeight="1">
      <c r="A14" s="33">
        <f>$A$4</f>
        <v>20</v>
      </c>
      <c r="C14" s="37"/>
      <c r="D14" s="36" t="s">
        <v>109</v>
      </c>
      <c r="E14" s="35">
        <v>10000</v>
      </c>
      <c r="F14" s="34">
        <v>20000</v>
      </c>
    </row>
    <row r="15" spans="1:54" ht="20.100000000000001" customHeight="1">
      <c r="A15" s="33">
        <f>$A$4</f>
        <v>20</v>
      </c>
      <c r="C15" s="37"/>
      <c r="D15" s="36" t="s">
        <v>108</v>
      </c>
      <c r="E15" s="35">
        <v>13200</v>
      </c>
      <c r="F15" s="34"/>
    </row>
    <row r="16" spans="1:54" ht="20.100000000000001" customHeight="1">
      <c r="A16" s="33">
        <f>$A$4</f>
        <v>20</v>
      </c>
      <c r="C16" s="37"/>
      <c r="D16" s="36" t="s">
        <v>107</v>
      </c>
      <c r="E16" s="35">
        <v>16500</v>
      </c>
      <c r="F16" s="34">
        <v>21500</v>
      </c>
    </row>
    <row r="17" spans="1:6" ht="20.100000000000001" customHeight="1">
      <c r="A17" s="33">
        <f>$A$4</f>
        <v>20</v>
      </c>
      <c r="C17" s="32"/>
      <c r="D17" s="31" t="s">
        <v>106</v>
      </c>
      <c r="E17" s="30">
        <v>59700</v>
      </c>
      <c r="F17" s="29">
        <v>47500</v>
      </c>
    </row>
    <row r="18" spans="1:6">
      <c r="A18" s="3"/>
    </row>
    <row r="19" spans="1:6">
      <c r="A19" s="3"/>
    </row>
    <row r="20" spans="1:6">
      <c r="A20" s="3"/>
    </row>
    <row r="21" spans="1:6">
      <c r="A21" s="3"/>
    </row>
    <row r="22" spans="1:6">
      <c r="A22" s="3"/>
    </row>
    <row r="23" spans="1:6">
      <c r="A23" s="3"/>
    </row>
    <row r="24" spans="1:6">
      <c r="A24" s="3"/>
    </row>
    <row r="25" spans="1:6">
      <c r="A25" s="3"/>
    </row>
    <row r="26" spans="1:6">
      <c r="A26" s="3"/>
    </row>
    <row r="27" spans="1:6">
      <c r="A27" s="3"/>
    </row>
    <row r="28" spans="1:6">
      <c r="A28" s="3"/>
    </row>
    <row r="29" spans="1:6">
      <c r="A29" s="3"/>
    </row>
    <row r="30" spans="1:6">
      <c r="A30" s="3"/>
    </row>
    <row r="31" spans="1:6">
      <c r="A31" s="3"/>
    </row>
    <row r="32" spans="1:6">
      <c r="A32" s="3"/>
    </row>
    <row r="33" spans="1:1">
      <c r="A33" s="3"/>
    </row>
    <row r="34" spans="1:1">
      <c r="A34" s="3"/>
    </row>
    <row r="35" spans="1:1">
      <c r="A35" s="3"/>
    </row>
    <row r="36" spans="1:1">
      <c r="A36" s="3"/>
    </row>
    <row r="37" spans="1:1">
      <c r="A37" s="3"/>
    </row>
    <row r="38" spans="1:1">
      <c r="A38" s="3"/>
    </row>
    <row r="39" spans="1:1">
      <c r="A39" s="3"/>
    </row>
    <row r="40" spans="1:1">
      <c r="A40" s="3"/>
    </row>
    <row r="41" spans="1:1">
      <c r="A41" s="3"/>
    </row>
    <row r="42" spans="1:1">
      <c r="A42" s="3"/>
    </row>
    <row r="43" spans="1:1">
      <c r="A43" s="3"/>
    </row>
    <row r="44" spans="1:1">
      <c r="A44" s="3"/>
    </row>
    <row r="45" spans="1:1">
      <c r="A45" s="3"/>
    </row>
    <row r="46" spans="1:1">
      <c r="A46" s="3"/>
    </row>
    <row r="47" spans="1:1">
      <c r="A47" s="3"/>
    </row>
    <row r="48" spans="1:1">
      <c r="A48" s="3"/>
    </row>
    <row r="49" spans="1:1">
      <c r="A49" s="3"/>
    </row>
    <row r="50" spans="1:1">
      <c r="A50" s="3"/>
    </row>
    <row r="51" spans="1:1">
      <c r="A51" s="3"/>
    </row>
    <row r="52" spans="1:1">
      <c r="A52" s="3"/>
    </row>
    <row r="53" spans="1:1">
      <c r="A53" s="3"/>
    </row>
    <row r="54" spans="1:1">
      <c r="A54" s="3"/>
    </row>
    <row r="55" spans="1:1">
      <c r="A55" s="3"/>
    </row>
    <row r="56" spans="1:1">
      <c r="A56" s="3"/>
    </row>
    <row r="57" spans="1:1">
      <c r="A57" s="3"/>
    </row>
    <row r="58" spans="1:1">
      <c r="A58" s="3"/>
    </row>
    <row r="59" spans="1:1">
      <c r="A59" s="3"/>
    </row>
    <row r="60" spans="1:1">
      <c r="A60" s="3"/>
    </row>
    <row r="61" spans="1:1">
      <c r="A61" s="3"/>
    </row>
    <row r="62" spans="1:1">
      <c r="A62" s="3"/>
    </row>
    <row r="63" spans="1:1">
      <c r="A63" s="3"/>
    </row>
    <row r="64" spans="1:1">
      <c r="A64" s="3"/>
    </row>
    <row r="65" spans="1:1">
      <c r="A65" s="3"/>
    </row>
    <row r="66" spans="1:1">
      <c r="A66" s="3"/>
    </row>
    <row r="67" spans="1:1">
      <c r="A67" s="3"/>
    </row>
    <row r="68" spans="1:1">
      <c r="A68" s="3"/>
    </row>
    <row r="69" spans="1:1">
      <c r="A69" s="3"/>
    </row>
    <row r="70" spans="1:1">
      <c r="A70" s="3"/>
    </row>
    <row r="71" spans="1:1">
      <c r="A71" s="3"/>
    </row>
    <row r="72" spans="1:1">
      <c r="A72" s="3"/>
    </row>
    <row r="73" spans="1:1">
      <c r="A73" s="3"/>
    </row>
    <row r="74" spans="1:1">
      <c r="A74" s="3"/>
    </row>
    <row r="75" spans="1:1">
      <c r="A75" s="3"/>
    </row>
    <row r="76" spans="1:1">
      <c r="A76" s="3"/>
    </row>
    <row r="77" spans="1:1">
      <c r="A77" s="3"/>
    </row>
    <row r="78" spans="1:1">
      <c r="A78" s="3"/>
    </row>
    <row r="79" spans="1:1">
      <c r="A79" s="3"/>
    </row>
    <row r="80" spans="1:1">
      <c r="A80" s="3"/>
    </row>
    <row r="81" spans="1:1">
      <c r="A81" s="3"/>
    </row>
    <row r="82" spans="1:1">
      <c r="A82" s="3"/>
    </row>
    <row r="83" spans="1:1">
      <c r="A83" s="3"/>
    </row>
    <row r="84" spans="1:1">
      <c r="A84" s="3"/>
    </row>
    <row r="85" spans="1:1">
      <c r="A85" s="3"/>
    </row>
    <row r="86" spans="1:1">
      <c r="A86" s="3"/>
    </row>
    <row r="87" spans="1:1">
      <c r="A87" s="3"/>
    </row>
    <row r="88" spans="1:1">
      <c r="A88" s="3"/>
    </row>
    <row r="89" spans="1:1">
      <c r="A89" s="3"/>
    </row>
    <row r="90" spans="1:1">
      <c r="A90" s="3"/>
    </row>
    <row r="91" spans="1:1">
      <c r="A91" s="3"/>
    </row>
    <row r="92" spans="1:1">
      <c r="A92" s="3"/>
    </row>
    <row r="93" spans="1:1">
      <c r="A93" s="3"/>
    </row>
    <row r="94" spans="1:1">
      <c r="A94" s="3"/>
    </row>
    <row r="95" spans="1:1">
      <c r="A95" s="3"/>
    </row>
    <row r="96" spans="1:1">
      <c r="A96" s="3"/>
    </row>
    <row r="97" spans="1:1">
      <c r="A97" s="3"/>
    </row>
    <row r="98" spans="1:1">
      <c r="A98" s="3"/>
    </row>
    <row r="99" spans="1:1">
      <c r="A99" s="3"/>
    </row>
    <row r="100" spans="1:1">
      <c r="A100" s="3"/>
    </row>
    <row r="101" spans="1:1">
      <c r="A101" s="3"/>
    </row>
    <row r="102" spans="1:1">
      <c r="A102" s="3"/>
    </row>
    <row r="103" spans="1:1">
      <c r="A103" s="3"/>
    </row>
    <row r="104" spans="1:1">
      <c r="A104" s="1" t="s">
        <v>105</v>
      </c>
    </row>
  </sheetData>
  <mergeCells count="10">
    <mergeCell ref="F5:F6"/>
    <mergeCell ref="C7:D8"/>
    <mergeCell ref="D2:E2"/>
    <mergeCell ref="C13:C17"/>
    <mergeCell ref="C3:D3"/>
    <mergeCell ref="C4:D4"/>
    <mergeCell ref="C5:D6"/>
    <mergeCell ref="C9:D10"/>
    <mergeCell ref="C11:D12"/>
    <mergeCell ref="E5:E6"/>
  </mergeCells>
  <phoneticPr fontId="3"/>
  <printOptions horizontalCentered="1"/>
  <pageMargins left="0.78740157480314965" right="0.59055118110236227" top="0.98425196850393704" bottom="0.98425196850393704" header="0.51181102362204722" footer="0.51181102362204722"/>
  <pageSetup paperSize="9" orientation="portrait" verticalDpi="0" r:id="rId1"/>
  <headerFooter alignWithMargins="0">
    <oddFooter>&amp;L&amp;6&amp;F&lt; &amp;A&gt;印刷日時：&amp;D　&amp;T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4"/>
  <sheetViews>
    <sheetView workbookViewId="0">
      <pane xSplit="2" ySplit="4" topLeftCell="C8" activePane="bottomRight" state="frozen"/>
      <selection activeCell="D19" sqref="D19"/>
      <selection pane="topRight" activeCell="D19" sqref="D19"/>
      <selection pane="bottomLeft" activeCell="D19" sqref="D19"/>
      <selection pane="bottomRight" activeCell="D19" sqref="D19"/>
    </sheetView>
  </sheetViews>
  <sheetFormatPr defaultRowHeight="13.5"/>
  <cols>
    <col min="1" max="1" width="2.25" style="1" customWidth="1"/>
    <col min="2" max="2" width="28" style="1" customWidth="1"/>
    <col min="3" max="12" width="8" style="1" customWidth="1"/>
    <col min="13" max="13" width="1.125" style="1" customWidth="1"/>
    <col min="14" max="16384" width="9" style="1"/>
  </cols>
  <sheetData>
    <row r="1" spans="1:54" ht="12" customHeight="1">
      <c r="A1" s="3"/>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1" t="s">
        <v>150</v>
      </c>
    </row>
    <row r="2" spans="1:54">
      <c r="A2" s="3"/>
    </row>
    <row r="3" spans="1:54" ht="17.25">
      <c r="A3" s="3"/>
      <c r="B3" s="179" t="s">
        <v>261</v>
      </c>
      <c r="C3" s="47"/>
      <c r="D3" s="47"/>
      <c r="E3" s="47"/>
      <c r="F3" s="47"/>
      <c r="G3" s="47" t="s">
        <v>260</v>
      </c>
      <c r="H3" s="47"/>
      <c r="I3" s="47"/>
      <c r="J3" s="47"/>
      <c r="K3" s="47"/>
      <c r="L3" s="47"/>
      <c r="M3" s="47"/>
      <c r="N3" s="47"/>
    </row>
    <row r="4" spans="1:54" ht="15" customHeight="1">
      <c r="A4" s="3"/>
      <c r="B4" s="178"/>
      <c r="C4" s="177" t="s">
        <v>259</v>
      </c>
      <c r="D4" s="177" t="s">
        <v>258</v>
      </c>
      <c r="E4" s="177" t="s">
        <v>257</v>
      </c>
      <c r="F4" s="177" t="s">
        <v>256</v>
      </c>
      <c r="G4" s="177" t="s">
        <v>255</v>
      </c>
      <c r="H4" s="177" t="s">
        <v>254</v>
      </c>
      <c r="I4" s="177" t="s">
        <v>253</v>
      </c>
      <c r="J4" s="177" t="s">
        <v>252</v>
      </c>
      <c r="K4" s="177" t="s">
        <v>251</v>
      </c>
      <c r="L4" s="176"/>
      <c r="M4" s="47"/>
      <c r="N4" s="47"/>
    </row>
    <row r="5" spans="1:54" ht="15" customHeight="1">
      <c r="A5" s="3"/>
      <c r="B5" s="175" t="s">
        <v>250</v>
      </c>
      <c r="C5" s="174"/>
      <c r="D5" s="174">
        <v>30938</v>
      </c>
      <c r="E5" s="174">
        <v>29773</v>
      </c>
      <c r="F5" s="174">
        <v>28850</v>
      </c>
      <c r="G5" s="174">
        <f>SUM(G6:G7)</f>
        <v>28311</v>
      </c>
      <c r="H5" s="174">
        <f>SUM(H6:H7)</f>
        <v>27739</v>
      </c>
      <c r="I5" s="174">
        <f>SUM(I6:I7)</f>
        <v>27206</v>
      </c>
      <c r="J5" s="174"/>
      <c r="K5" s="174"/>
      <c r="L5" s="173"/>
      <c r="M5" s="47"/>
      <c r="N5" s="47"/>
    </row>
    <row r="6" spans="1:54" ht="15" customHeight="1">
      <c r="A6" s="3"/>
      <c r="B6" s="172" t="s">
        <v>249</v>
      </c>
      <c r="C6" s="159"/>
      <c r="D6" s="159">
        <v>30938</v>
      </c>
      <c r="E6" s="159">
        <v>29773</v>
      </c>
      <c r="F6" s="159">
        <v>28850</v>
      </c>
      <c r="G6" s="159"/>
      <c r="H6" s="159"/>
      <c r="I6" s="159"/>
      <c r="J6" s="159"/>
      <c r="K6" s="159"/>
      <c r="L6" s="158"/>
      <c r="M6" s="47"/>
      <c r="N6" s="47"/>
    </row>
    <row r="7" spans="1:54" ht="15" customHeight="1">
      <c r="A7" s="3"/>
      <c r="B7" s="171" t="s">
        <v>248</v>
      </c>
      <c r="C7" s="167"/>
      <c r="D7" s="167"/>
      <c r="E7" s="167"/>
      <c r="F7" s="167"/>
      <c r="G7" s="167">
        <f>F5-G9</f>
        <v>28311</v>
      </c>
      <c r="H7" s="167">
        <f>G7-H9</f>
        <v>27739</v>
      </c>
      <c r="I7" s="167">
        <f>H7-I9</f>
        <v>27206</v>
      </c>
      <c r="J7" s="167"/>
      <c r="K7" s="167"/>
      <c r="L7" s="166"/>
      <c r="M7" s="47"/>
      <c r="N7" s="47"/>
    </row>
    <row r="8" spans="1:54" ht="15" customHeight="1">
      <c r="A8" s="3"/>
      <c r="B8" s="170" t="s">
        <v>247</v>
      </c>
      <c r="C8" s="159"/>
      <c r="D8" s="159"/>
      <c r="E8" s="159">
        <v>1165</v>
      </c>
      <c r="F8" s="159">
        <v>923</v>
      </c>
      <c r="G8" s="159"/>
      <c r="H8" s="159"/>
      <c r="I8" s="159"/>
      <c r="J8" s="159"/>
      <c r="K8" s="159"/>
      <c r="L8" s="158"/>
      <c r="M8" s="47"/>
      <c r="N8" s="47"/>
    </row>
    <row r="9" spans="1:54" ht="15" customHeight="1">
      <c r="A9" s="3"/>
      <c r="B9" s="169" t="s">
        <v>246</v>
      </c>
      <c r="C9" s="167"/>
      <c r="D9" s="167"/>
      <c r="E9" s="167"/>
      <c r="F9" s="167"/>
      <c r="G9" s="167">
        <f>G10+G13</f>
        <v>539</v>
      </c>
      <c r="H9" s="167">
        <f>H10+H13</f>
        <v>572</v>
      </c>
      <c r="I9" s="167">
        <f>I11+I13</f>
        <v>533</v>
      </c>
      <c r="J9" s="167"/>
      <c r="K9" s="167"/>
      <c r="L9" s="166"/>
      <c r="M9" s="47"/>
      <c r="N9" s="47"/>
    </row>
    <row r="10" spans="1:54" ht="15" customHeight="1">
      <c r="A10" s="3"/>
      <c r="B10" s="160" t="s">
        <v>245</v>
      </c>
      <c r="C10" s="159"/>
      <c r="D10" s="159"/>
      <c r="E10" s="159"/>
      <c r="F10" s="159"/>
      <c r="G10" s="159">
        <v>539</v>
      </c>
      <c r="H10" s="159">
        <v>572</v>
      </c>
      <c r="I10" s="159"/>
      <c r="J10" s="159"/>
      <c r="K10" s="159"/>
      <c r="L10" s="158"/>
      <c r="M10" s="47"/>
      <c r="N10" s="47"/>
    </row>
    <row r="11" spans="1:54" ht="15" customHeight="1">
      <c r="A11" s="3"/>
      <c r="B11" s="168" t="s">
        <v>244</v>
      </c>
      <c r="C11" s="167"/>
      <c r="D11" s="167"/>
      <c r="E11" s="167"/>
      <c r="F11" s="167"/>
      <c r="G11" s="167"/>
      <c r="H11" s="167"/>
      <c r="I11" s="167">
        <v>533</v>
      </c>
      <c r="J11" s="167"/>
      <c r="K11" s="167"/>
      <c r="L11" s="166"/>
      <c r="M11" s="47"/>
      <c r="N11" s="47"/>
    </row>
    <row r="12" spans="1:54" ht="15" customHeight="1">
      <c r="A12" s="3"/>
      <c r="B12" s="160" t="s">
        <v>243</v>
      </c>
      <c r="C12" s="159"/>
      <c r="D12" s="159"/>
      <c r="E12" s="159"/>
      <c r="F12" s="159"/>
      <c r="G12" s="159"/>
      <c r="H12" s="159"/>
      <c r="I12" s="159"/>
      <c r="J12" s="159"/>
      <c r="K12" s="159"/>
      <c r="L12" s="158"/>
      <c r="M12" s="47"/>
      <c r="N12" s="47"/>
    </row>
    <row r="13" spans="1:54" ht="15" customHeight="1" thickBot="1">
      <c r="A13" s="3"/>
      <c r="B13" s="165" t="s">
        <v>242</v>
      </c>
      <c r="C13" s="164"/>
      <c r="D13" s="164"/>
      <c r="E13" s="164"/>
      <c r="F13" s="164"/>
      <c r="G13" s="164">
        <v>0</v>
      </c>
      <c r="H13" s="164">
        <v>0</v>
      </c>
      <c r="I13" s="164">
        <v>0</v>
      </c>
      <c r="J13" s="164"/>
      <c r="K13" s="164"/>
      <c r="L13" s="163"/>
      <c r="M13" s="47"/>
      <c r="N13" s="47"/>
    </row>
    <row r="14" spans="1:54" ht="15" customHeight="1" thickTop="1">
      <c r="A14" s="3"/>
      <c r="B14" s="154" t="s">
        <v>241</v>
      </c>
      <c r="C14" s="162">
        <v>48004</v>
      </c>
      <c r="D14" s="162">
        <v>48665</v>
      </c>
      <c r="E14" s="162">
        <v>49363</v>
      </c>
      <c r="F14" s="162">
        <v>49992</v>
      </c>
      <c r="G14" s="162">
        <v>50445</v>
      </c>
      <c r="H14" s="162">
        <f>SUM(H15:H16)</f>
        <v>51193</v>
      </c>
      <c r="I14" s="162">
        <f>SUM(I15:I16)</f>
        <v>52097</v>
      </c>
      <c r="J14" s="162"/>
      <c r="K14" s="162"/>
      <c r="L14" s="161"/>
      <c r="M14" s="47"/>
      <c r="N14" s="47"/>
    </row>
    <row r="15" spans="1:54" ht="15" customHeight="1">
      <c r="A15" s="3"/>
      <c r="B15" s="160" t="s">
        <v>240</v>
      </c>
      <c r="C15" s="159"/>
      <c r="D15" s="159"/>
      <c r="E15" s="159"/>
      <c r="F15" s="159"/>
      <c r="G15" s="159"/>
      <c r="H15" s="159">
        <v>51193</v>
      </c>
      <c r="I15" s="159"/>
      <c r="J15" s="159"/>
      <c r="K15" s="159"/>
      <c r="L15" s="158"/>
      <c r="M15" s="47"/>
      <c r="N15" s="47"/>
    </row>
    <row r="16" spans="1:54" ht="15" customHeight="1">
      <c r="A16" s="3"/>
      <c r="B16" s="157" t="s">
        <v>239</v>
      </c>
      <c r="C16" s="156"/>
      <c r="D16" s="156"/>
      <c r="E16" s="156"/>
      <c r="F16" s="156"/>
      <c r="G16" s="156"/>
      <c r="H16" s="156"/>
      <c r="I16" s="156">
        <v>52097</v>
      </c>
      <c r="J16" s="156"/>
      <c r="K16" s="156"/>
      <c r="L16" s="155"/>
      <c r="M16" s="47"/>
      <c r="N16" s="47"/>
    </row>
    <row r="17" spans="1:14" ht="15" customHeight="1">
      <c r="A17" s="3"/>
      <c r="B17" s="154" t="s">
        <v>238</v>
      </c>
      <c r="C17" s="153">
        <f>C5/C14*100</f>
        <v>0</v>
      </c>
      <c r="D17" s="153">
        <f>D5/D14*100</f>
        <v>63.573410048289325</v>
      </c>
      <c r="E17" s="153">
        <f>E5/E14*100</f>
        <v>60.314405526406425</v>
      </c>
      <c r="F17" s="153">
        <f>F5/F14*100</f>
        <v>57.709233477356378</v>
      </c>
      <c r="G17" s="153">
        <f>G5/G14*100</f>
        <v>56.122509663990485</v>
      </c>
      <c r="H17" s="153">
        <f>H5/H14*100</f>
        <v>54.185142499951169</v>
      </c>
      <c r="I17" s="153">
        <f>I5/I14*100</f>
        <v>52.221816995220451</v>
      </c>
      <c r="J17" s="153"/>
      <c r="K17" s="153"/>
      <c r="L17" s="152"/>
      <c r="M17" s="47"/>
      <c r="N17" s="47"/>
    </row>
    <row r="18" spans="1:14">
      <c r="A18" s="3"/>
      <c r="B18" s="150" t="s">
        <v>237</v>
      </c>
      <c r="C18" s="151"/>
      <c r="D18" s="151"/>
      <c r="E18" s="151"/>
      <c r="F18" s="151"/>
      <c r="G18" s="151"/>
      <c r="H18" s="151"/>
      <c r="I18" s="151"/>
      <c r="J18" s="151"/>
      <c r="K18" s="151"/>
      <c r="L18" s="151"/>
      <c r="M18" s="47"/>
      <c r="N18" s="47"/>
    </row>
    <row r="19" spans="1:14">
      <c r="A19" s="3"/>
      <c r="B19" s="47"/>
      <c r="C19" s="47"/>
      <c r="D19" s="47"/>
      <c r="E19" s="47"/>
      <c r="F19" s="47"/>
      <c r="G19" s="47"/>
      <c r="H19" s="47"/>
      <c r="I19" s="47"/>
      <c r="J19" s="47"/>
      <c r="K19" s="47"/>
      <c r="L19" s="47"/>
      <c r="M19" s="47"/>
      <c r="N19" s="47"/>
    </row>
    <row r="20" spans="1:14">
      <c r="A20" s="3"/>
      <c r="B20" s="150"/>
      <c r="C20" s="47"/>
      <c r="D20" s="47"/>
      <c r="E20" s="47"/>
      <c r="F20" s="47"/>
      <c r="G20" s="47"/>
      <c r="H20" s="47"/>
      <c r="I20" s="47"/>
      <c r="J20" s="47"/>
      <c r="K20" s="47"/>
      <c r="L20" s="47"/>
      <c r="M20" s="47"/>
      <c r="N20" s="47"/>
    </row>
    <row r="21" spans="1:14">
      <c r="A21" s="3"/>
      <c r="B21" s="47"/>
      <c r="C21" s="47"/>
      <c r="D21" s="47"/>
      <c r="E21" s="47"/>
      <c r="F21" s="47"/>
      <c r="G21" s="47"/>
      <c r="H21" s="47"/>
      <c r="I21" s="47"/>
      <c r="J21" s="47"/>
      <c r="K21" s="47"/>
      <c r="L21" s="47"/>
      <c r="M21" s="47"/>
      <c r="N21" s="47"/>
    </row>
    <row r="22" spans="1:14">
      <c r="A22" s="3"/>
    </row>
    <row r="23" spans="1:14">
      <c r="A23" s="3"/>
    </row>
    <row r="24" spans="1:14">
      <c r="A24" s="3"/>
    </row>
    <row r="25" spans="1:14">
      <c r="A25" s="3"/>
    </row>
    <row r="26" spans="1:14">
      <c r="A26" s="3"/>
    </row>
    <row r="27" spans="1:14">
      <c r="A27" s="3"/>
    </row>
    <row r="28" spans="1:14">
      <c r="A28" s="3"/>
    </row>
    <row r="29" spans="1:14">
      <c r="A29" s="3"/>
    </row>
    <row r="30" spans="1:14">
      <c r="A30" s="3"/>
    </row>
    <row r="31" spans="1:14">
      <c r="A31" s="3"/>
    </row>
    <row r="32" spans="1:14">
      <c r="A32" s="3"/>
    </row>
    <row r="33" spans="1:1">
      <c r="A33" s="3"/>
    </row>
    <row r="34" spans="1:1">
      <c r="A34" s="3"/>
    </row>
    <row r="35" spans="1:1">
      <c r="A35" s="3"/>
    </row>
    <row r="36" spans="1:1">
      <c r="A36" s="3"/>
    </row>
    <row r="37" spans="1:1">
      <c r="A37" s="3"/>
    </row>
    <row r="38" spans="1:1">
      <c r="A38" s="3"/>
    </row>
    <row r="39" spans="1:1">
      <c r="A39" s="3"/>
    </row>
    <row r="40" spans="1:1">
      <c r="A40" s="3"/>
    </row>
    <row r="41" spans="1:1">
      <c r="A41" s="3"/>
    </row>
    <row r="42" spans="1:1">
      <c r="A42" s="3"/>
    </row>
    <row r="43" spans="1:1">
      <c r="A43" s="3"/>
    </row>
    <row r="44" spans="1:1">
      <c r="A44" s="3"/>
    </row>
    <row r="45" spans="1:1">
      <c r="A45" s="3"/>
    </row>
    <row r="46" spans="1:1">
      <c r="A46" s="3"/>
    </row>
    <row r="47" spans="1:1">
      <c r="A47" s="3"/>
    </row>
    <row r="48" spans="1:1">
      <c r="A48" s="3"/>
    </row>
    <row r="49" spans="1:1">
      <c r="A49" s="3"/>
    </row>
    <row r="50" spans="1:1">
      <c r="A50" s="3"/>
    </row>
    <row r="51" spans="1:1">
      <c r="A51" s="3"/>
    </row>
    <row r="52" spans="1:1">
      <c r="A52" s="3"/>
    </row>
    <row r="53" spans="1:1">
      <c r="A53" s="3"/>
    </row>
    <row r="54" spans="1:1">
      <c r="A54" s="3"/>
    </row>
    <row r="55" spans="1:1">
      <c r="A55" s="3"/>
    </row>
    <row r="56" spans="1:1">
      <c r="A56" s="3"/>
    </row>
    <row r="57" spans="1:1">
      <c r="A57" s="3"/>
    </row>
    <row r="58" spans="1:1">
      <c r="A58" s="3"/>
    </row>
    <row r="59" spans="1:1">
      <c r="A59" s="3"/>
    </row>
    <row r="60" spans="1:1">
      <c r="A60" s="3"/>
    </row>
    <row r="61" spans="1:1">
      <c r="A61" s="3"/>
    </row>
    <row r="62" spans="1:1">
      <c r="A62" s="3"/>
    </row>
    <row r="63" spans="1:1">
      <c r="A63" s="3"/>
    </row>
    <row r="64" spans="1:1">
      <c r="A64" s="3"/>
    </row>
    <row r="65" spans="1:1">
      <c r="A65" s="3"/>
    </row>
    <row r="66" spans="1:1">
      <c r="A66" s="3"/>
    </row>
    <row r="67" spans="1:1">
      <c r="A67" s="3"/>
    </row>
    <row r="68" spans="1:1">
      <c r="A68" s="3"/>
    </row>
    <row r="69" spans="1:1">
      <c r="A69" s="3"/>
    </row>
    <row r="70" spans="1:1">
      <c r="A70" s="3"/>
    </row>
    <row r="71" spans="1:1">
      <c r="A71" s="3"/>
    </row>
    <row r="72" spans="1:1">
      <c r="A72" s="3"/>
    </row>
    <row r="73" spans="1:1">
      <c r="A73" s="3"/>
    </row>
    <row r="74" spans="1:1">
      <c r="A74" s="3"/>
    </row>
    <row r="75" spans="1:1">
      <c r="A75" s="3"/>
    </row>
    <row r="76" spans="1:1">
      <c r="A76" s="3"/>
    </row>
    <row r="77" spans="1:1">
      <c r="A77" s="3"/>
    </row>
    <row r="78" spans="1:1">
      <c r="A78" s="3"/>
    </row>
    <row r="79" spans="1:1">
      <c r="A79" s="3"/>
    </row>
    <row r="80" spans="1:1">
      <c r="A80" s="3"/>
    </row>
    <row r="81" spans="1:1">
      <c r="A81" s="3"/>
    </row>
    <row r="82" spans="1:1">
      <c r="A82" s="3"/>
    </row>
    <row r="83" spans="1:1">
      <c r="A83" s="3"/>
    </row>
    <row r="84" spans="1:1">
      <c r="A84" s="3"/>
    </row>
    <row r="85" spans="1:1">
      <c r="A85" s="3"/>
    </row>
    <row r="86" spans="1:1">
      <c r="A86" s="3"/>
    </row>
    <row r="87" spans="1:1">
      <c r="A87" s="3"/>
    </row>
    <row r="88" spans="1:1">
      <c r="A88" s="3"/>
    </row>
    <row r="89" spans="1:1">
      <c r="A89" s="3"/>
    </row>
    <row r="90" spans="1:1">
      <c r="A90" s="3"/>
    </row>
    <row r="91" spans="1:1">
      <c r="A91" s="3"/>
    </row>
    <row r="92" spans="1:1">
      <c r="A92" s="3"/>
    </row>
    <row r="93" spans="1:1">
      <c r="A93" s="3"/>
    </row>
    <row r="94" spans="1:1">
      <c r="A94" s="3"/>
    </row>
    <row r="95" spans="1:1">
      <c r="A95" s="3"/>
    </row>
    <row r="96" spans="1:1">
      <c r="A96" s="3"/>
    </row>
    <row r="97" spans="1:1">
      <c r="A97" s="3"/>
    </row>
    <row r="98" spans="1:1">
      <c r="A98" s="3"/>
    </row>
    <row r="99" spans="1:1">
      <c r="A99" s="3"/>
    </row>
    <row r="100" spans="1:1">
      <c r="A100" s="3"/>
    </row>
    <row r="101" spans="1:1">
      <c r="A101" s="3"/>
    </row>
    <row r="102" spans="1:1">
      <c r="A102" s="3"/>
    </row>
    <row r="103" spans="1:1">
      <c r="A103" s="3"/>
    </row>
    <row r="104" spans="1:1">
      <c r="A104" s="1" t="s">
        <v>0</v>
      </c>
    </row>
  </sheetData>
  <phoneticPr fontId="3"/>
  <printOptions horizontalCentered="1"/>
  <pageMargins left="0.39370078740157483" right="0.39370078740157483" top="1.4566929133858268" bottom="0.98425196850393704" header="0.51181102362204722" footer="0.51181102362204722"/>
  <pageSetup paperSize="9" scale="125" orientation="landscape" verticalDpi="0" r:id="rId1"/>
  <headerFooter alignWithMargins="0">
    <oddFooter>&amp;L&amp;6&amp;F&lt; &amp;A&gt;印刷日時：&amp;D　&amp;T</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36"/>
  <sheetViews>
    <sheetView workbookViewId="0">
      <pane xSplit="3" ySplit="8" topLeftCell="D36" activePane="bottomRight" state="frozen"/>
      <selection activeCell="N41" sqref="N41"/>
      <selection pane="topRight" activeCell="N41" sqref="N41"/>
      <selection pane="bottomLeft" activeCell="N41" sqref="N41"/>
      <selection pane="bottomRight" activeCell="N47" sqref="N47"/>
    </sheetView>
  </sheetViews>
  <sheetFormatPr defaultRowHeight="13.5" outlineLevelRow="1" outlineLevelCol="1"/>
  <cols>
    <col min="1" max="1" width="2.375" style="1" customWidth="1"/>
    <col min="2" max="2" width="1.875" style="2" customWidth="1"/>
    <col min="3" max="3" width="18.875" style="1" customWidth="1"/>
    <col min="4" max="4" width="3.125" style="1" customWidth="1"/>
    <col min="5" max="8" width="2.875" style="1" customWidth="1"/>
    <col min="9" max="9" width="3.875" style="1" customWidth="1"/>
    <col min="10" max="11" width="2.875" style="1" hidden="1" customWidth="1" outlineLevel="1"/>
    <col min="12" max="12" width="13.625" style="1" hidden="1" customWidth="1" outlineLevel="1"/>
    <col min="13" max="13" width="4.375" style="2" customWidth="1" collapsed="1"/>
    <col min="14" max="14" width="57.75" style="1" customWidth="1" collapsed="1"/>
    <col min="15" max="15" width="16.625" style="1" customWidth="1"/>
    <col min="16" max="16384" width="9" style="1"/>
  </cols>
  <sheetData>
    <row r="1" spans="1:64" ht="12" customHeight="1">
      <c r="A1" s="3">
        <v>1.7</v>
      </c>
      <c r="B1" s="25"/>
      <c r="C1" s="24">
        <v>18.2</v>
      </c>
      <c r="D1" s="24">
        <v>2.5</v>
      </c>
      <c r="E1" s="24">
        <v>2.2000000000000002</v>
      </c>
      <c r="F1" s="24">
        <v>2.2000000000000002</v>
      </c>
      <c r="G1" s="24">
        <v>2.2000000000000002</v>
      </c>
      <c r="H1" s="24">
        <v>2.2000000000000002</v>
      </c>
      <c r="I1" s="24">
        <v>3.3</v>
      </c>
      <c r="J1" s="24">
        <v>2.2000000000000002</v>
      </c>
      <c r="K1" s="24">
        <v>2.2000000000000002</v>
      </c>
      <c r="L1" s="24">
        <v>13</v>
      </c>
      <c r="M1" s="25"/>
      <c r="N1" s="24">
        <v>62</v>
      </c>
      <c r="O1" s="24">
        <v>16</v>
      </c>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1" t="s">
        <v>81</v>
      </c>
    </row>
    <row r="2" spans="1:64" hidden="1" outlineLevel="1">
      <c r="A2" s="3"/>
      <c r="C2" s="4"/>
      <c r="D2" s="4"/>
      <c r="E2" s="4"/>
      <c r="F2" s="4"/>
      <c r="G2" s="4"/>
      <c r="H2" s="4"/>
      <c r="I2" s="4"/>
      <c r="J2" s="4"/>
      <c r="K2" s="4"/>
      <c r="L2" s="4"/>
      <c r="N2" s="4"/>
      <c r="O2" s="4"/>
      <c r="P2" s="4"/>
    </row>
    <row r="3" spans="1:64" hidden="1" outlineLevel="1">
      <c r="A3" s="3"/>
      <c r="B3" s="12"/>
      <c r="C3" s="4"/>
      <c r="D3" s="4"/>
      <c r="E3" s="4"/>
      <c r="F3" s="4"/>
      <c r="G3" s="4"/>
      <c r="H3" s="4"/>
      <c r="I3" s="4"/>
      <c r="J3" s="4"/>
      <c r="K3" s="4"/>
      <c r="L3" s="4"/>
      <c r="N3" s="4"/>
      <c r="O3" s="4"/>
      <c r="P3" s="4"/>
    </row>
    <row r="4" spans="1:64" hidden="1" outlineLevel="1">
      <c r="A4" s="3"/>
      <c r="B4" s="12"/>
      <c r="C4" s="4"/>
      <c r="D4" s="4"/>
      <c r="E4" s="4"/>
      <c r="F4" s="4"/>
      <c r="G4" s="4"/>
      <c r="H4" s="4"/>
      <c r="I4" s="4"/>
      <c r="J4" s="4"/>
      <c r="K4" s="4"/>
      <c r="L4" s="4"/>
      <c r="M4" s="7"/>
      <c r="N4" s="4"/>
      <c r="O4" s="4"/>
      <c r="P4" s="4"/>
    </row>
    <row r="5" spans="1:64" hidden="1" outlineLevel="1">
      <c r="A5" s="3"/>
      <c r="B5" s="12"/>
      <c r="C5" s="4"/>
      <c r="D5" s="4"/>
      <c r="E5" s="4"/>
      <c r="F5" s="4"/>
      <c r="G5" s="4"/>
      <c r="H5" s="4"/>
      <c r="I5" s="4"/>
      <c r="J5" s="4"/>
      <c r="K5" s="4"/>
      <c r="L5" s="4"/>
      <c r="M5" s="7"/>
      <c r="N5" s="4"/>
      <c r="O5" s="4"/>
      <c r="P5" s="4"/>
    </row>
    <row r="6" spans="1:64" ht="18.75" collapsed="1">
      <c r="A6" s="3"/>
      <c r="B6" s="12"/>
      <c r="C6" s="23" t="s">
        <v>80</v>
      </c>
      <c r="D6" s="4"/>
      <c r="E6" s="4"/>
      <c r="F6" s="4"/>
      <c r="G6" s="4"/>
      <c r="H6" s="4"/>
      <c r="I6" s="4"/>
      <c r="J6" s="4"/>
      <c r="K6" s="4"/>
      <c r="L6" s="4"/>
      <c r="M6" s="7"/>
      <c r="N6" s="4"/>
      <c r="O6" s="4"/>
      <c r="P6" s="4"/>
    </row>
    <row r="7" spans="1:64">
      <c r="A7" s="3"/>
      <c r="B7" s="22" t="s">
        <v>79</v>
      </c>
      <c r="C7" s="17" t="s">
        <v>78</v>
      </c>
      <c r="D7" s="21" t="s">
        <v>77</v>
      </c>
      <c r="E7" s="17" t="s">
        <v>76</v>
      </c>
      <c r="F7" s="17" t="s">
        <v>75</v>
      </c>
      <c r="G7" s="17" t="s">
        <v>74</v>
      </c>
      <c r="H7" s="17" t="s">
        <v>73</v>
      </c>
      <c r="I7" s="20" t="s">
        <v>72</v>
      </c>
      <c r="J7" s="19" t="s">
        <v>71</v>
      </c>
      <c r="K7" s="19" t="s">
        <v>70</v>
      </c>
      <c r="L7" s="19" t="s">
        <v>69</v>
      </c>
      <c r="M7" s="18" t="s">
        <v>68</v>
      </c>
      <c r="N7" s="17" t="s">
        <v>67</v>
      </c>
      <c r="O7" s="17" t="s">
        <v>66</v>
      </c>
      <c r="P7" s="4"/>
    </row>
    <row r="8" spans="1:64" ht="27">
      <c r="A8" s="3"/>
      <c r="B8" s="12"/>
      <c r="C8" s="4" t="s">
        <v>65</v>
      </c>
      <c r="D8" s="11" t="s">
        <v>56</v>
      </c>
      <c r="E8" s="4">
        <v>8</v>
      </c>
      <c r="F8" s="4">
        <v>3</v>
      </c>
      <c r="G8" s="4"/>
      <c r="H8" s="4" t="str">
        <f t="shared" ref="H8:H37" si="0">IF(G8="","",MID("日月火水木金土",WEEKDAY(DATE(I8,F8,G8),1),1))</f>
        <v/>
      </c>
      <c r="I8" s="10">
        <f t="shared" ref="I8:I54" si="1">(D8="大正")*1911+(D8="昭和")*1925+(D8="平成")*1988+E8</f>
        <v>1919</v>
      </c>
      <c r="J8" s="9">
        <f t="shared" ref="J8:J54" si="2">IF(F8&gt;1,F8,1)</f>
        <v>3</v>
      </c>
      <c r="K8" s="9">
        <f t="shared" ref="K8:K54" si="3">IF(G8&gt;1,G8,1)</f>
        <v>1</v>
      </c>
      <c r="L8" s="8">
        <f t="shared" ref="L8:L54" si="4">DATE(I8,J8,K8)</f>
        <v>7000</v>
      </c>
      <c r="M8" s="7"/>
      <c r="N8" s="4" t="s">
        <v>64</v>
      </c>
      <c r="O8" s="4"/>
      <c r="P8" s="4"/>
    </row>
    <row r="9" spans="1:64">
      <c r="A9" s="3"/>
      <c r="B9" s="12"/>
      <c r="C9" s="4" t="s">
        <v>63</v>
      </c>
      <c r="D9" s="11" t="s">
        <v>56</v>
      </c>
      <c r="E9" s="4">
        <v>8</v>
      </c>
      <c r="F9" s="4">
        <v>3</v>
      </c>
      <c r="G9" s="4"/>
      <c r="H9" s="4" t="str">
        <f t="shared" si="0"/>
        <v/>
      </c>
      <c r="I9" s="10">
        <f t="shared" si="1"/>
        <v>1919</v>
      </c>
      <c r="J9" s="9">
        <f t="shared" si="2"/>
        <v>3</v>
      </c>
      <c r="K9" s="9">
        <f t="shared" si="3"/>
        <v>1</v>
      </c>
      <c r="L9" s="8">
        <f t="shared" si="4"/>
        <v>7000</v>
      </c>
      <c r="M9" s="7"/>
      <c r="N9" s="4" t="s">
        <v>62</v>
      </c>
      <c r="O9" s="4"/>
      <c r="P9" s="4"/>
    </row>
    <row r="10" spans="1:64">
      <c r="A10" s="3"/>
      <c r="B10" s="12"/>
      <c r="C10" s="4" t="s">
        <v>61</v>
      </c>
      <c r="D10" s="11" t="s">
        <v>56</v>
      </c>
      <c r="E10" s="4">
        <v>10</v>
      </c>
      <c r="F10" s="4">
        <v>8</v>
      </c>
      <c r="G10" s="4"/>
      <c r="H10" s="4" t="str">
        <f t="shared" si="0"/>
        <v/>
      </c>
      <c r="I10" s="10">
        <f t="shared" si="1"/>
        <v>1921</v>
      </c>
      <c r="J10" s="9">
        <f t="shared" si="2"/>
        <v>8</v>
      </c>
      <c r="K10" s="9">
        <f t="shared" si="3"/>
        <v>1</v>
      </c>
      <c r="L10" s="8">
        <f t="shared" si="4"/>
        <v>7884</v>
      </c>
      <c r="M10" s="7"/>
      <c r="N10" s="4" t="s">
        <v>60</v>
      </c>
      <c r="O10" s="4"/>
      <c r="P10" s="4"/>
    </row>
    <row r="11" spans="1:64">
      <c r="A11" s="3"/>
      <c r="B11" s="12"/>
      <c r="C11" s="4" t="s">
        <v>59</v>
      </c>
      <c r="D11" s="11" t="s">
        <v>56</v>
      </c>
      <c r="E11" s="4">
        <v>11</v>
      </c>
      <c r="F11" s="4">
        <v>10</v>
      </c>
      <c r="G11" s="4"/>
      <c r="H11" s="4" t="str">
        <f t="shared" si="0"/>
        <v/>
      </c>
      <c r="I11" s="10">
        <f t="shared" si="1"/>
        <v>1922</v>
      </c>
      <c r="J11" s="9">
        <f t="shared" si="2"/>
        <v>10</v>
      </c>
      <c r="K11" s="9">
        <f t="shared" si="3"/>
        <v>1</v>
      </c>
      <c r="L11" s="8">
        <f t="shared" si="4"/>
        <v>8310</v>
      </c>
      <c r="M11" s="7"/>
      <c r="N11" s="4" t="s">
        <v>58</v>
      </c>
      <c r="O11" s="4"/>
      <c r="P11" s="4"/>
    </row>
    <row r="12" spans="1:64">
      <c r="A12" s="3"/>
      <c r="B12" s="12"/>
      <c r="C12" s="4" t="s">
        <v>57</v>
      </c>
      <c r="D12" s="11" t="s">
        <v>56</v>
      </c>
      <c r="E12" s="4">
        <v>14</v>
      </c>
      <c r="F12" s="4">
        <v>3</v>
      </c>
      <c r="G12" s="4"/>
      <c r="H12" s="4" t="str">
        <f t="shared" si="0"/>
        <v/>
      </c>
      <c r="I12" s="10">
        <f t="shared" si="1"/>
        <v>1925</v>
      </c>
      <c r="J12" s="9">
        <f t="shared" si="2"/>
        <v>3</v>
      </c>
      <c r="K12" s="9">
        <f t="shared" si="3"/>
        <v>1</v>
      </c>
      <c r="L12" s="8">
        <f t="shared" si="4"/>
        <v>9192</v>
      </c>
      <c r="M12" s="7"/>
      <c r="N12" s="4" t="s">
        <v>55</v>
      </c>
      <c r="O12" s="4"/>
      <c r="P12" s="4"/>
    </row>
    <row r="13" spans="1:64">
      <c r="A13" s="3"/>
      <c r="B13" s="12"/>
      <c r="C13" s="4" t="s">
        <v>54</v>
      </c>
      <c r="D13" s="11" t="s">
        <v>33</v>
      </c>
      <c r="E13" s="4">
        <v>3</v>
      </c>
      <c r="F13" s="4">
        <v>3</v>
      </c>
      <c r="G13" s="4"/>
      <c r="H13" s="4" t="str">
        <f t="shared" si="0"/>
        <v/>
      </c>
      <c r="I13" s="10">
        <f t="shared" si="1"/>
        <v>1928</v>
      </c>
      <c r="J13" s="9">
        <f t="shared" si="2"/>
        <v>3</v>
      </c>
      <c r="K13" s="9">
        <f t="shared" si="3"/>
        <v>1</v>
      </c>
      <c r="L13" s="8">
        <f t="shared" si="4"/>
        <v>10288</v>
      </c>
      <c r="M13" s="7"/>
      <c r="N13" s="4" t="s">
        <v>54</v>
      </c>
      <c r="O13" s="4"/>
      <c r="P13" s="4"/>
    </row>
    <row r="14" spans="1:64">
      <c r="A14" s="3"/>
      <c r="B14" s="12"/>
      <c r="C14" s="4" t="s">
        <v>53</v>
      </c>
      <c r="D14" s="11" t="s">
        <v>33</v>
      </c>
      <c r="E14" s="4">
        <v>3</v>
      </c>
      <c r="F14" s="4">
        <v>3</v>
      </c>
      <c r="G14" s="4"/>
      <c r="H14" s="4" t="str">
        <f t="shared" si="0"/>
        <v/>
      </c>
      <c r="I14" s="10">
        <f t="shared" si="1"/>
        <v>1928</v>
      </c>
      <c r="J14" s="9">
        <f t="shared" si="2"/>
        <v>3</v>
      </c>
      <c r="K14" s="9">
        <f t="shared" si="3"/>
        <v>1</v>
      </c>
      <c r="L14" s="8">
        <f t="shared" si="4"/>
        <v>10288</v>
      </c>
      <c r="M14" s="7"/>
      <c r="N14" s="4" t="s">
        <v>52</v>
      </c>
      <c r="O14" s="4"/>
      <c r="P14" s="4"/>
    </row>
    <row r="15" spans="1:64">
      <c r="A15" s="3"/>
      <c r="B15" s="12"/>
      <c r="C15" s="4" t="s">
        <v>51</v>
      </c>
      <c r="D15" s="11" t="s">
        <v>33</v>
      </c>
      <c r="E15" s="4">
        <v>7</v>
      </c>
      <c r="F15" s="4">
        <v>7</v>
      </c>
      <c r="G15" s="4"/>
      <c r="H15" s="4" t="str">
        <f t="shared" si="0"/>
        <v/>
      </c>
      <c r="I15" s="10">
        <f t="shared" si="1"/>
        <v>1932</v>
      </c>
      <c r="J15" s="9">
        <f t="shared" si="2"/>
        <v>7</v>
      </c>
      <c r="K15" s="9">
        <f t="shared" si="3"/>
        <v>1</v>
      </c>
      <c r="L15" s="8">
        <f t="shared" si="4"/>
        <v>11871</v>
      </c>
      <c r="M15" s="7"/>
      <c r="N15" s="4" t="s">
        <v>51</v>
      </c>
      <c r="O15" s="4"/>
      <c r="P15" s="4"/>
    </row>
    <row r="16" spans="1:64">
      <c r="A16" s="3"/>
      <c r="B16" s="12"/>
      <c r="C16" s="4" t="s">
        <v>50</v>
      </c>
      <c r="D16" s="11" t="s">
        <v>33</v>
      </c>
      <c r="E16" s="4">
        <v>10</v>
      </c>
      <c r="F16" s="4">
        <v>7</v>
      </c>
      <c r="G16" s="4"/>
      <c r="H16" s="4" t="str">
        <f t="shared" si="0"/>
        <v/>
      </c>
      <c r="I16" s="10">
        <f t="shared" si="1"/>
        <v>1935</v>
      </c>
      <c r="J16" s="9">
        <f t="shared" si="2"/>
        <v>7</v>
      </c>
      <c r="K16" s="9">
        <f t="shared" si="3"/>
        <v>1</v>
      </c>
      <c r="L16" s="8">
        <f t="shared" si="4"/>
        <v>12966</v>
      </c>
      <c r="M16" s="7"/>
      <c r="N16" s="4" t="s">
        <v>50</v>
      </c>
      <c r="O16" s="4"/>
      <c r="P16" s="4"/>
    </row>
    <row r="17" spans="1:16">
      <c r="A17" s="3"/>
      <c r="B17" s="12"/>
      <c r="C17" s="4" t="s">
        <v>49</v>
      </c>
      <c r="D17" s="11" t="s">
        <v>33</v>
      </c>
      <c r="E17" s="4">
        <v>17</v>
      </c>
      <c r="F17" s="4">
        <v>3</v>
      </c>
      <c r="G17" s="4"/>
      <c r="H17" s="4" t="str">
        <f t="shared" si="0"/>
        <v/>
      </c>
      <c r="I17" s="10">
        <f t="shared" si="1"/>
        <v>1942</v>
      </c>
      <c r="J17" s="9">
        <f t="shared" si="2"/>
        <v>3</v>
      </c>
      <c r="K17" s="9">
        <f t="shared" si="3"/>
        <v>1</v>
      </c>
      <c r="L17" s="8">
        <f t="shared" si="4"/>
        <v>15401</v>
      </c>
      <c r="M17" s="7"/>
      <c r="N17" s="4" t="s">
        <v>49</v>
      </c>
      <c r="O17" s="4"/>
      <c r="P17" s="4"/>
    </row>
    <row r="18" spans="1:16">
      <c r="A18" s="3"/>
      <c r="B18" s="12"/>
      <c r="C18" s="4" t="s">
        <v>48</v>
      </c>
      <c r="D18" s="11" t="s">
        <v>33</v>
      </c>
      <c r="E18" s="4">
        <v>18</v>
      </c>
      <c r="F18" s="4">
        <v>10</v>
      </c>
      <c r="G18" s="4"/>
      <c r="H18" s="4" t="str">
        <f t="shared" si="0"/>
        <v/>
      </c>
      <c r="I18" s="10">
        <f t="shared" si="1"/>
        <v>1943</v>
      </c>
      <c r="J18" s="9">
        <f t="shared" si="2"/>
        <v>10</v>
      </c>
      <c r="K18" s="9">
        <f t="shared" si="3"/>
        <v>1</v>
      </c>
      <c r="L18" s="8">
        <f t="shared" si="4"/>
        <v>15980</v>
      </c>
      <c r="M18" s="7"/>
      <c r="N18" s="4" t="s">
        <v>48</v>
      </c>
      <c r="O18" s="4"/>
      <c r="P18" s="4"/>
    </row>
    <row r="19" spans="1:16">
      <c r="A19" s="3"/>
      <c r="B19" s="12"/>
      <c r="C19" s="4" t="s">
        <v>47</v>
      </c>
      <c r="D19" s="11" t="s">
        <v>33</v>
      </c>
      <c r="E19" s="4">
        <v>22</v>
      </c>
      <c r="F19" s="4">
        <v>3</v>
      </c>
      <c r="G19" s="4"/>
      <c r="H19" s="4" t="str">
        <f t="shared" si="0"/>
        <v/>
      </c>
      <c r="I19" s="10">
        <f t="shared" si="1"/>
        <v>1947</v>
      </c>
      <c r="J19" s="9">
        <f t="shared" si="2"/>
        <v>3</v>
      </c>
      <c r="K19" s="9">
        <f t="shared" si="3"/>
        <v>1</v>
      </c>
      <c r="L19" s="8">
        <f t="shared" si="4"/>
        <v>17227</v>
      </c>
      <c r="M19" s="7"/>
      <c r="N19" s="4" t="s">
        <v>47</v>
      </c>
      <c r="O19" s="4"/>
      <c r="P19" s="4"/>
    </row>
    <row r="20" spans="1:16">
      <c r="A20" s="3"/>
      <c r="B20" s="12"/>
      <c r="C20" s="4" t="s">
        <v>46</v>
      </c>
      <c r="D20" s="11" t="s">
        <v>33</v>
      </c>
      <c r="E20" s="4">
        <v>43</v>
      </c>
      <c r="F20" s="4">
        <v>5</v>
      </c>
      <c r="G20" s="4"/>
      <c r="H20" s="4" t="str">
        <f t="shared" si="0"/>
        <v/>
      </c>
      <c r="I20" s="10">
        <f t="shared" si="1"/>
        <v>1968</v>
      </c>
      <c r="J20" s="9">
        <f t="shared" si="2"/>
        <v>5</v>
      </c>
      <c r="K20" s="9">
        <f t="shared" si="3"/>
        <v>1</v>
      </c>
      <c r="L20" s="8">
        <f t="shared" si="4"/>
        <v>24959</v>
      </c>
      <c r="M20" s="7"/>
      <c r="N20" s="4" t="s">
        <v>45</v>
      </c>
      <c r="O20" s="4"/>
      <c r="P20" s="4"/>
    </row>
    <row r="21" spans="1:16">
      <c r="A21" s="3"/>
      <c r="B21" s="12"/>
      <c r="C21" s="4" t="s">
        <v>44</v>
      </c>
      <c r="D21" s="11" t="s">
        <v>33</v>
      </c>
      <c r="E21" s="4">
        <v>56</v>
      </c>
      <c r="F21" s="4">
        <v>1</v>
      </c>
      <c r="G21" s="4"/>
      <c r="H21" s="4" t="str">
        <f t="shared" si="0"/>
        <v/>
      </c>
      <c r="I21" s="10">
        <f t="shared" si="1"/>
        <v>1981</v>
      </c>
      <c r="J21" s="9">
        <f t="shared" si="2"/>
        <v>1</v>
      </c>
      <c r="K21" s="9">
        <f t="shared" si="3"/>
        <v>1</v>
      </c>
      <c r="L21" s="8">
        <f t="shared" si="4"/>
        <v>29587</v>
      </c>
      <c r="M21" s="7"/>
      <c r="N21" s="4" t="s">
        <v>43</v>
      </c>
      <c r="O21" s="4"/>
      <c r="P21" s="4"/>
    </row>
    <row r="22" spans="1:16" ht="27">
      <c r="A22" s="3"/>
      <c r="B22" s="12"/>
      <c r="C22" s="4" t="s">
        <v>42</v>
      </c>
      <c r="D22" s="11" t="s">
        <v>33</v>
      </c>
      <c r="E22" s="4">
        <v>58</v>
      </c>
      <c r="F22" s="4">
        <v>1</v>
      </c>
      <c r="G22" s="4"/>
      <c r="H22" s="4" t="str">
        <f t="shared" si="0"/>
        <v/>
      </c>
      <c r="I22" s="10">
        <f t="shared" si="1"/>
        <v>1983</v>
      </c>
      <c r="J22" s="9">
        <f t="shared" si="2"/>
        <v>1</v>
      </c>
      <c r="K22" s="9">
        <f t="shared" si="3"/>
        <v>1</v>
      </c>
      <c r="L22" s="8">
        <f t="shared" si="4"/>
        <v>30317</v>
      </c>
      <c r="M22" s="7"/>
      <c r="N22" s="4" t="s">
        <v>41</v>
      </c>
      <c r="O22" s="4"/>
      <c r="P22" s="4"/>
    </row>
    <row r="23" spans="1:16" ht="27">
      <c r="A23" s="3"/>
      <c r="B23" s="12"/>
      <c r="C23" s="4" t="s">
        <v>40</v>
      </c>
      <c r="D23" s="11" t="s">
        <v>33</v>
      </c>
      <c r="E23" s="4">
        <v>61</v>
      </c>
      <c r="F23" s="4">
        <v>4</v>
      </c>
      <c r="G23" s="4">
        <v>20</v>
      </c>
      <c r="H23" s="4" t="str">
        <f t="shared" si="0"/>
        <v>日</v>
      </c>
      <c r="I23" s="10">
        <f t="shared" si="1"/>
        <v>1986</v>
      </c>
      <c r="J23" s="9">
        <f t="shared" si="2"/>
        <v>4</v>
      </c>
      <c r="K23" s="9">
        <f t="shared" si="3"/>
        <v>20</v>
      </c>
      <c r="L23" s="8">
        <f t="shared" si="4"/>
        <v>31522</v>
      </c>
      <c r="M23" s="7"/>
      <c r="N23" s="4" t="s">
        <v>39</v>
      </c>
      <c r="O23" s="4"/>
      <c r="P23" s="4"/>
    </row>
    <row r="24" spans="1:16">
      <c r="A24" s="3"/>
      <c r="B24" s="12"/>
      <c r="C24" s="4" t="s">
        <v>38</v>
      </c>
      <c r="D24" s="11" t="s">
        <v>33</v>
      </c>
      <c r="E24" s="4">
        <v>62</v>
      </c>
      <c r="F24" s="4">
        <v>5</v>
      </c>
      <c r="G24" s="4"/>
      <c r="H24" s="4" t="str">
        <f t="shared" si="0"/>
        <v/>
      </c>
      <c r="I24" s="10">
        <f t="shared" si="1"/>
        <v>1987</v>
      </c>
      <c r="J24" s="9">
        <f t="shared" si="2"/>
        <v>5</v>
      </c>
      <c r="K24" s="9">
        <f t="shared" si="3"/>
        <v>1</v>
      </c>
      <c r="L24" s="8">
        <f t="shared" si="4"/>
        <v>31898</v>
      </c>
      <c r="M24" s="7"/>
      <c r="N24" s="4" t="s">
        <v>37</v>
      </c>
      <c r="O24" s="4"/>
      <c r="P24" s="4"/>
    </row>
    <row r="25" spans="1:16">
      <c r="A25" s="3"/>
      <c r="B25" s="12"/>
      <c r="C25" s="4" t="s">
        <v>36</v>
      </c>
      <c r="D25" s="11" t="s">
        <v>33</v>
      </c>
      <c r="E25" s="4">
        <v>62</v>
      </c>
      <c r="F25" s="4">
        <v>6</v>
      </c>
      <c r="G25" s="4"/>
      <c r="H25" s="4" t="str">
        <f t="shared" si="0"/>
        <v/>
      </c>
      <c r="I25" s="10">
        <f t="shared" si="1"/>
        <v>1987</v>
      </c>
      <c r="J25" s="9">
        <f t="shared" si="2"/>
        <v>6</v>
      </c>
      <c r="K25" s="9">
        <f t="shared" si="3"/>
        <v>1</v>
      </c>
      <c r="L25" s="8">
        <f t="shared" si="4"/>
        <v>31929</v>
      </c>
      <c r="M25" s="7"/>
      <c r="N25" s="4" t="s">
        <v>35</v>
      </c>
      <c r="O25" s="4"/>
      <c r="P25" s="4"/>
    </row>
    <row r="26" spans="1:16" ht="27">
      <c r="A26" s="3"/>
      <c r="B26" s="12"/>
      <c r="C26" s="4" t="s">
        <v>34</v>
      </c>
      <c r="D26" s="11" t="s">
        <v>33</v>
      </c>
      <c r="E26" s="4">
        <v>63</v>
      </c>
      <c r="F26" s="4">
        <v>12</v>
      </c>
      <c r="G26" s="4"/>
      <c r="H26" s="4" t="str">
        <f t="shared" si="0"/>
        <v/>
      </c>
      <c r="I26" s="10">
        <f t="shared" si="1"/>
        <v>1988</v>
      </c>
      <c r="J26" s="9">
        <f t="shared" si="2"/>
        <v>12</v>
      </c>
      <c r="K26" s="9">
        <f t="shared" si="3"/>
        <v>1</v>
      </c>
      <c r="L26" s="8">
        <f t="shared" si="4"/>
        <v>32478</v>
      </c>
      <c r="M26" s="7"/>
      <c r="N26" s="4" t="s">
        <v>32</v>
      </c>
      <c r="O26" s="4"/>
      <c r="P26" s="4"/>
    </row>
    <row r="27" spans="1:16">
      <c r="A27" s="3"/>
      <c r="B27" s="12"/>
      <c r="C27" s="4" t="s">
        <v>31</v>
      </c>
      <c r="D27" s="11" t="s">
        <v>1</v>
      </c>
      <c r="E27" s="4">
        <v>1</v>
      </c>
      <c r="F27" s="4">
        <v>10</v>
      </c>
      <c r="G27" s="4"/>
      <c r="H27" s="4" t="str">
        <f t="shared" si="0"/>
        <v/>
      </c>
      <c r="I27" s="10">
        <f t="shared" si="1"/>
        <v>1989</v>
      </c>
      <c r="J27" s="9">
        <f t="shared" si="2"/>
        <v>10</v>
      </c>
      <c r="K27" s="9">
        <f t="shared" si="3"/>
        <v>1</v>
      </c>
      <c r="L27" s="8">
        <f t="shared" si="4"/>
        <v>32782</v>
      </c>
      <c r="M27" s="7"/>
      <c r="N27" s="4" t="s">
        <v>30</v>
      </c>
      <c r="O27" s="4"/>
      <c r="P27" s="4"/>
    </row>
    <row r="28" spans="1:16">
      <c r="A28" s="3"/>
      <c r="B28" s="12"/>
      <c r="C28" s="4" t="s">
        <v>29</v>
      </c>
      <c r="D28" s="11" t="s">
        <v>1</v>
      </c>
      <c r="E28" s="4">
        <v>2</v>
      </c>
      <c r="F28" s="4">
        <v>28</v>
      </c>
      <c r="G28" s="4"/>
      <c r="H28" s="4" t="str">
        <f t="shared" si="0"/>
        <v/>
      </c>
      <c r="I28" s="10">
        <f t="shared" si="1"/>
        <v>1990</v>
      </c>
      <c r="J28" s="9">
        <f t="shared" si="2"/>
        <v>28</v>
      </c>
      <c r="K28" s="9">
        <f t="shared" si="3"/>
        <v>1</v>
      </c>
      <c r="L28" s="8">
        <f t="shared" si="4"/>
        <v>33695</v>
      </c>
      <c r="M28" s="7"/>
      <c r="N28" s="4" t="s">
        <v>28</v>
      </c>
      <c r="O28" s="4"/>
      <c r="P28" s="4"/>
    </row>
    <row r="29" spans="1:16">
      <c r="A29" s="3"/>
      <c r="B29" s="12"/>
      <c r="C29" s="4" t="s">
        <v>27</v>
      </c>
      <c r="D29" s="11" t="s">
        <v>1</v>
      </c>
      <c r="E29" s="4">
        <v>9</v>
      </c>
      <c r="F29" s="4">
        <v>6</v>
      </c>
      <c r="G29" s="4"/>
      <c r="H29" s="4" t="str">
        <f t="shared" si="0"/>
        <v/>
      </c>
      <c r="I29" s="10">
        <f t="shared" si="1"/>
        <v>1997</v>
      </c>
      <c r="J29" s="9">
        <f t="shared" si="2"/>
        <v>6</v>
      </c>
      <c r="K29" s="9">
        <f t="shared" si="3"/>
        <v>1</v>
      </c>
      <c r="L29" s="8">
        <f t="shared" si="4"/>
        <v>35582</v>
      </c>
      <c r="M29" s="7"/>
      <c r="N29" s="4" t="s">
        <v>26</v>
      </c>
      <c r="O29" s="4"/>
      <c r="P29" s="4"/>
    </row>
    <row r="30" spans="1:16">
      <c r="A30" s="3"/>
      <c r="B30" s="12"/>
      <c r="C30" s="4" t="s">
        <v>25</v>
      </c>
      <c r="D30" s="11" t="s">
        <v>1</v>
      </c>
      <c r="E30" s="4">
        <v>11</v>
      </c>
      <c r="F30" s="4">
        <v>3</v>
      </c>
      <c r="G30" s="4"/>
      <c r="H30" s="4" t="str">
        <f t="shared" si="0"/>
        <v/>
      </c>
      <c r="I30" s="10">
        <f t="shared" si="1"/>
        <v>1999</v>
      </c>
      <c r="J30" s="9">
        <f t="shared" si="2"/>
        <v>3</v>
      </c>
      <c r="K30" s="9">
        <f t="shared" si="3"/>
        <v>1</v>
      </c>
      <c r="L30" s="8">
        <f t="shared" si="4"/>
        <v>36220</v>
      </c>
      <c r="M30" s="7"/>
      <c r="N30" s="4" t="s">
        <v>25</v>
      </c>
      <c r="O30" s="4"/>
      <c r="P30" s="4"/>
    </row>
    <row r="31" spans="1:16">
      <c r="A31" s="3"/>
      <c r="B31" s="12"/>
      <c r="C31" s="4" t="s">
        <v>24</v>
      </c>
      <c r="D31" s="11" t="s">
        <v>1</v>
      </c>
      <c r="E31" s="4">
        <v>13</v>
      </c>
      <c r="F31" s="4">
        <v>4</v>
      </c>
      <c r="G31" s="4"/>
      <c r="H31" s="4" t="str">
        <f t="shared" si="0"/>
        <v/>
      </c>
      <c r="I31" s="10">
        <f t="shared" si="1"/>
        <v>2001</v>
      </c>
      <c r="J31" s="9">
        <f t="shared" si="2"/>
        <v>4</v>
      </c>
      <c r="K31" s="9">
        <f t="shared" si="3"/>
        <v>1</v>
      </c>
      <c r="L31" s="8">
        <f t="shared" si="4"/>
        <v>36982</v>
      </c>
      <c r="M31" s="7"/>
      <c r="N31" s="4" t="s">
        <v>24</v>
      </c>
      <c r="O31" s="4"/>
      <c r="P31" s="4"/>
    </row>
    <row r="32" spans="1:16">
      <c r="A32" s="3"/>
      <c r="B32" s="12"/>
      <c r="C32" s="4" t="s">
        <v>23</v>
      </c>
      <c r="D32" s="11" t="s">
        <v>1</v>
      </c>
      <c r="E32" s="4">
        <v>13</v>
      </c>
      <c r="F32" s="4">
        <v>4</v>
      </c>
      <c r="G32" s="4">
        <v>1</v>
      </c>
      <c r="H32" s="4" t="str">
        <f t="shared" si="0"/>
        <v>日</v>
      </c>
      <c r="I32" s="10">
        <f t="shared" si="1"/>
        <v>2001</v>
      </c>
      <c r="J32" s="9">
        <f t="shared" si="2"/>
        <v>4</v>
      </c>
      <c r="K32" s="9">
        <f t="shared" si="3"/>
        <v>1</v>
      </c>
      <c r="L32" s="8">
        <f t="shared" si="4"/>
        <v>36982</v>
      </c>
      <c r="M32" s="7"/>
      <c r="N32" s="4" t="s">
        <v>22</v>
      </c>
      <c r="O32" s="4"/>
      <c r="P32" s="4"/>
    </row>
    <row r="33" spans="1:19" ht="27">
      <c r="A33" s="3"/>
      <c r="B33" s="12"/>
      <c r="C33" s="4" t="s">
        <v>21</v>
      </c>
      <c r="D33" s="11" t="s">
        <v>1</v>
      </c>
      <c r="E33" s="4">
        <v>13</v>
      </c>
      <c r="F33" s="4">
        <v>12</v>
      </c>
      <c r="G33" s="4"/>
      <c r="H33" s="4" t="str">
        <f t="shared" si="0"/>
        <v/>
      </c>
      <c r="I33" s="10">
        <f t="shared" si="1"/>
        <v>2001</v>
      </c>
      <c r="J33" s="9">
        <f t="shared" si="2"/>
        <v>12</v>
      </c>
      <c r="K33" s="9">
        <f t="shared" si="3"/>
        <v>1</v>
      </c>
      <c r="L33" s="8">
        <f t="shared" si="4"/>
        <v>37226</v>
      </c>
      <c r="M33" s="7"/>
      <c r="N33" s="4" t="s">
        <v>20</v>
      </c>
      <c r="O33" s="4"/>
      <c r="P33" s="4"/>
    </row>
    <row r="34" spans="1:19">
      <c r="A34" s="3"/>
      <c r="B34" s="12"/>
      <c r="C34" s="4" t="s">
        <v>19</v>
      </c>
      <c r="D34" s="11" t="s">
        <v>1</v>
      </c>
      <c r="E34" s="4">
        <v>14</v>
      </c>
      <c r="F34" s="4">
        <v>1</v>
      </c>
      <c r="G34" s="4"/>
      <c r="H34" s="4" t="str">
        <f t="shared" si="0"/>
        <v/>
      </c>
      <c r="I34" s="10">
        <f t="shared" si="1"/>
        <v>2002</v>
      </c>
      <c r="J34" s="9">
        <f t="shared" si="2"/>
        <v>1</v>
      </c>
      <c r="K34" s="9">
        <f t="shared" si="3"/>
        <v>1</v>
      </c>
      <c r="L34" s="8">
        <f t="shared" si="4"/>
        <v>37257</v>
      </c>
      <c r="M34" s="7"/>
      <c r="N34" s="4" t="s">
        <v>18</v>
      </c>
      <c r="O34" s="4"/>
      <c r="P34" s="4"/>
    </row>
    <row r="35" spans="1:19">
      <c r="A35" s="3"/>
      <c r="B35" s="12"/>
      <c r="C35" s="4" t="s">
        <v>17</v>
      </c>
      <c r="D35" s="11" t="s">
        <v>1</v>
      </c>
      <c r="E35" s="4">
        <v>14</v>
      </c>
      <c r="F35" s="4">
        <v>8</v>
      </c>
      <c r="G35" s="4">
        <v>1</v>
      </c>
      <c r="H35" s="4" t="str">
        <f t="shared" si="0"/>
        <v>木</v>
      </c>
      <c r="I35" s="10">
        <f t="shared" si="1"/>
        <v>2002</v>
      </c>
      <c r="J35" s="9">
        <f t="shared" si="2"/>
        <v>8</v>
      </c>
      <c r="K35" s="9">
        <f t="shared" si="3"/>
        <v>1</v>
      </c>
      <c r="L35" s="8">
        <f t="shared" si="4"/>
        <v>37469</v>
      </c>
      <c r="M35" s="7"/>
      <c r="N35" s="4" t="s">
        <v>17</v>
      </c>
      <c r="O35" s="4"/>
      <c r="P35" s="4"/>
    </row>
    <row r="36" spans="1:19" s="2" customFormat="1" ht="40.5">
      <c r="A36" s="16"/>
      <c r="B36" s="12"/>
      <c r="C36" s="4" t="s">
        <v>16</v>
      </c>
      <c r="D36" s="11" t="s">
        <v>1</v>
      </c>
      <c r="E36" s="4">
        <v>17</v>
      </c>
      <c r="F36" s="4">
        <v>3</v>
      </c>
      <c r="G36" s="4">
        <v>20</v>
      </c>
      <c r="H36" s="4" t="str">
        <f t="shared" si="0"/>
        <v>日</v>
      </c>
      <c r="I36" s="10">
        <f t="shared" si="1"/>
        <v>2005</v>
      </c>
      <c r="J36" s="9">
        <f t="shared" si="2"/>
        <v>3</v>
      </c>
      <c r="K36" s="9">
        <f t="shared" si="3"/>
        <v>20</v>
      </c>
      <c r="L36" s="8">
        <f t="shared" si="4"/>
        <v>38431</v>
      </c>
      <c r="M36" s="7">
        <v>0.45347222222222222</v>
      </c>
      <c r="N36" s="15" t="s">
        <v>15</v>
      </c>
      <c r="O36" s="14"/>
      <c r="P36" s="14"/>
      <c r="Q36" s="13"/>
      <c r="S36" s="2" t="s">
        <v>12</v>
      </c>
    </row>
    <row r="37" spans="1:19" s="2" customFormat="1" ht="27">
      <c r="A37" s="16"/>
      <c r="B37" s="12"/>
      <c r="C37" s="4" t="s">
        <v>14</v>
      </c>
      <c r="D37" s="11" t="s">
        <v>1</v>
      </c>
      <c r="E37" s="4">
        <v>17</v>
      </c>
      <c r="F37" s="4">
        <v>10</v>
      </c>
      <c r="G37" s="4">
        <v>19</v>
      </c>
      <c r="H37" s="4" t="str">
        <f t="shared" si="0"/>
        <v>水</v>
      </c>
      <c r="I37" s="10">
        <f t="shared" si="1"/>
        <v>2005</v>
      </c>
      <c r="J37" s="9">
        <f t="shared" si="2"/>
        <v>10</v>
      </c>
      <c r="K37" s="9">
        <f t="shared" si="3"/>
        <v>19</v>
      </c>
      <c r="L37" s="8">
        <f t="shared" si="4"/>
        <v>38644</v>
      </c>
      <c r="M37" s="7"/>
      <c r="N37" s="15" t="s">
        <v>13</v>
      </c>
      <c r="O37" s="14"/>
      <c r="P37" s="14"/>
      <c r="Q37" s="13"/>
      <c r="S37" s="2" t="s">
        <v>12</v>
      </c>
    </row>
    <row r="38" spans="1:19" ht="27">
      <c r="A38" s="3"/>
      <c r="B38" s="12"/>
      <c r="C38" s="4" t="s">
        <v>11</v>
      </c>
      <c r="D38" s="11" t="s">
        <v>1</v>
      </c>
      <c r="E38" s="4">
        <v>17</v>
      </c>
      <c r="F38" s="4">
        <v>11</v>
      </c>
      <c r="G38" s="4"/>
      <c r="H38" s="4"/>
      <c r="I38" s="10">
        <f t="shared" si="1"/>
        <v>2005</v>
      </c>
      <c r="J38" s="9">
        <f t="shared" si="2"/>
        <v>11</v>
      </c>
      <c r="K38" s="9">
        <f t="shared" si="3"/>
        <v>1</v>
      </c>
      <c r="L38" s="8">
        <f t="shared" si="4"/>
        <v>38657</v>
      </c>
      <c r="M38" s="7"/>
      <c r="N38" s="4" t="s">
        <v>10</v>
      </c>
      <c r="O38" s="4"/>
      <c r="P38" s="4"/>
    </row>
    <row r="39" spans="1:19">
      <c r="A39" s="3"/>
      <c r="B39" s="12"/>
      <c r="C39" s="4" t="s">
        <v>9</v>
      </c>
      <c r="D39" s="11" t="s">
        <v>1</v>
      </c>
      <c r="E39" s="4">
        <v>18</v>
      </c>
      <c r="F39" s="4">
        <v>4</v>
      </c>
      <c r="G39" s="4">
        <v>13</v>
      </c>
      <c r="H39" s="4" t="str">
        <f>IF(G39="","",MID("日月火水木金土",WEEKDAY(DATE(I39,F39,G39),1),1))</f>
        <v>木</v>
      </c>
      <c r="I39" s="10">
        <f t="shared" si="1"/>
        <v>2006</v>
      </c>
      <c r="J39" s="9">
        <f t="shared" si="2"/>
        <v>4</v>
      </c>
      <c r="K39" s="9">
        <f t="shared" si="3"/>
        <v>13</v>
      </c>
      <c r="L39" s="8">
        <f t="shared" si="4"/>
        <v>38820</v>
      </c>
      <c r="M39" s="7"/>
      <c r="N39" s="4" t="s">
        <v>8</v>
      </c>
      <c r="O39" s="4"/>
      <c r="P39" s="4"/>
    </row>
    <row r="40" spans="1:19" ht="27">
      <c r="A40" s="3"/>
      <c r="B40" s="12"/>
      <c r="C40" s="4" t="s">
        <v>7</v>
      </c>
      <c r="D40" s="11" t="s">
        <v>1</v>
      </c>
      <c r="E40" s="4">
        <v>18</v>
      </c>
      <c r="F40" s="4">
        <v>6</v>
      </c>
      <c r="G40" s="4">
        <v>1</v>
      </c>
      <c r="H40" s="4" t="str">
        <f>IF(G40="","",MID("日月火水木金土",WEEKDAY(DATE(I40,F40,G40),1),1))</f>
        <v>木</v>
      </c>
      <c r="I40" s="10">
        <f t="shared" si="1"/>
        <v>2006</v>
      </c>
      <c r="J40" s="9">
        <f t="shared" si="2"/>
        <v>6</v>
      </c>
      <c r="K40" s="9">
        <f t="shared" si="3"/>
        <v>1</v>
      </c>
      <c r="L40" s="8">
        <f t="shared" si="4"/>
        <v>38869</v>
      </c>
      <c r="M40" s="7"/>
      <c r="N40" s="4" t="s">
        <v>6</v>
      </c>
      <c r="O40" s="4"/>
      <c r="P40" s="4"/>
    </row>
    <row r="41" spans="1:19">
      <c r="A41" s="3"/>
      <c r="B41" s="12"/>
      <c r="C41" s="4" t="s">
        <v>5</v>
      </c>
      <c r="D41" s="11" t="s">
        <v>1</v>
      </c>
      <c r="E41" s="4">
        <v>18</v>
      </c>
      <c r="F41" s="4">
        <v>6</v>
      </c>
      <c r="G41" s="4">
        <v>19</v>
      </c>
      <c r="H41" s="4" t="str">
        <f>IF(G41="","",MID("日月火水木金土",WEEKDAY(DATE(I41,F41,G41),1),1))</f>
        <v>月</v>
      </c>
      <c r="I41" s="10">
        <f t="shared" si="1"/>
        <v>2006</v>
      </c>
      <c r="J41" s="9">
        <f t="shared" si="2"/>
        <v>6</v>
      </c>
      <c r="K41" s="9">
        <f t="shared" si="3"/>
        <v>19</v>
      </c>
      <c r="L41" s="8">
        <f t="shared" si="4"/>
        <v>38887</v>
      </c>
      <c r="M41" s="7"/>
      <c r="N41" s="4" t="s">
        <v>4</v>
      </c>
      <c r="O41" s="4"/>
      <c r="P41" s="4"/>
    </row>
    <row r="42" spans="1:19">
      <c r="A42" s="3"/>
      <c r="B42" s="12"/>
      <c r="C42" s="4" t="s">
        <v>3</v>
      </c>
      <c r="D42" s="11" t="s">
        <v>1</v>
      </c>
      <c r="E42" s="4">
        <v>18</v>
      </c>
      <c r="F42" s="4">
        <v>11</v>
      </c>
      <c r="G42" s="4">
        <v>21</v>
      </c>
      <c r="H42" s="4" t="str">
        <f>IF(G42="","",MID("日月火水木金土",WEEKDAY(DATE(I42,F42,G42),1),1))</f>
        <v>火</v>
      </c>
      <c r="I42" s="10">
        <f t="shared" si="1"/>
        <v>2006</v>
      </c>
      <c r="J42" s="9">
        <f t="shared" si="2"/>
        <v>11</v>
      </c>
      <c r="K42" s="9">
        <f t="shared" si="3"/>
        <v>21</v>
      </c>
      <c r="L42" s="8">
        <f t="shared" si="4"/>
        <v>39042</v>
      </c>
      <c r="M42" s="7"/>
      <c r="N42" s="4" t="s">
        <v>2</v>
      </c>
      <c r="O42" s="4"/>
      <c r="P42" s="4"/>
    </row>
    <row r="43" spans="1:19">
      <c r="A43" s="3"/>
      <c r="B43" s="12"/>
      <c r="C43" s="4"/>
      <c r="D43" s="11" t="s">
        <v>1</v>
      </c>
      <c r="E43" s="4">
        <v>18</v>
      </c>
      <c r="F43" s="4">
        <v>6</v>
      </c>
      <c r="G43" s="4">
        <v>19</v>
      </c>
      <c r="H43" s="4" t="str">
        <f>IF(G43="","",MID("日月火水木金土",WEEKDAY(DATE(I43,F43,G43),1),1))</f>
        <v>月</v>
      </c>
      <c r="I43" s="10">
        <f t="shared" si="1"/>
        <v>2006</v>
      </c>
      <c r="J43" s="9">
        <f t="shared" si="2"/>
        <v>6</v>
      </c>
      <c r="K43" s="9">
        <f t="shared" si="3"/>
        <v>19</v>
      </c>
      <c r="L43" s="8">
        <f t="shared" si="4"/>
        <v>38887</v>
      </c>
      <c r="M43" s="7"/>
      <c r="N43" s="4"/>
      <c r="O43" s="4"/>
      <c r="P43" s="4"/>
    </row>
    <row r="44" spans="1:19">
      <c r="A44" s="3"/>
      <c r="B44" s="12"/>
      <c r="C44" s="4"/>
      <c r="D44" s="11"/>
      <c r="E44" s="4"/>
      <c r="F44" s="4"/>
      <c r="G44" s="4"/>
      <c r="H44" s="4"/>
      <c r="I44" s="10">
        <f t="shared" si="1"/>
        <v>0</v>
      </c>
      <c r="J44" s="9">
        <f t="shared" si="2"/>
        <v>1</v>
      </c>
      <c r="K44" s="9">
        <f t="shared" si="3"/>
        <v>1</v>
      </c>
      <c r="L44" s="8">
        <f t="shared" si="4"/>
        <v>1</v>
      </c>
      <c r="M44" s="7"/>
      <c r="N44" s="4"/>
      <c r="O44" s="4"/>
      <c r="P44" s="4"/>
    </row>
    <row r="45" spans="1:19">
      <c r="A45" s="3"/>
      <c r="B45" s="12"/>
      <c r="C45" s="4"/>
      <c r="D45" s="11"/>
      <c r="E45" s="4"/>
      <c r="F45" s="4"/>
      <c r="G45" s="4"/>
      <c r="H45" s="4"/>
      <c r="I45" s="10">
        <f t="shared" si="1"/>
        <v>0</v>
      </c>
      <c r="J45" s="9">
        <f t="shared" si="2"/>
        <v>1</v>
      </c>
      <c r="K45" s="9">
        <f t="shared" si="3"/>
        <v>1</v>
      </c>
      <c r="L45" s="8">
        <f t="shared" si="4"/>
        <v>1</v>
      </c>
      <c r="M45" s="7"/>
      <c r="N45" s="4"/>
      <c r="O45" s="4"/>
      <c r="P45" s="4"/>
    </row>
    <row r="46" spans="1:19">
      <c r="A46" s="3"/>
      <c r="B46" s="12"/>
      <c r="C46" s="4"/>
      <c r="D46" s="11"/>
      <c r="E46" s="4"/>
      <c r="F46" s="4"/>
      <c r="G46" s="4"/>
      <c r="H46" s="4"/>
      <c r="I46" s="10">
        <f t="shared" si="1"/>
        <v>0</v>
      </c>
      <c r="J46" s="9">
        <f t="shared" si="2"/>
        <v>1</v>
      </c>
      <c r="K46" s="9">
        <f t="shared" si="3"/>
        <v>1</v>
      </c>
      <c r="L46" s="8">
        <f t="shared" si="4"/>
        <v>1</v>
      </c>
      <c r="M46" s="7"/>
      <c r="N46" s="4"/>
      <c r="O46" s="4"/>
      <c r="P46" s="4"/>
    </row>
    <row r="47" spans="1:19">
      <c r="A47" s="3"/>
      <c r="B47" s="12"/>
      <c r="C47" s="4"/>
      <c r="D47" s="11"/>
      <c r="E47" s="4"/>
      <c r="F47" s="4"/>
      <c r="G47" s="4"/>
      <c r="H47" s="4"/>
      <c r="I47" s="10">
        <f t="shared" si="1"/>
        <v>0</v>
      </c>
      <c r="J47" s="9">
        <f t="shared" si="2"/>
        <v>1</v>
      </c>
      <c r="K47" s="9">
        <f t="shared" si="3"/>
        <v>1</v>
      </c>
      <c r="L47" s="8">
        <f t="shared" si="4"/>
        <v>1</v>
      </c>
      <c r="M47" s="7"/>
      <c r="N47" s="4"/>
      <c r="O47" s="4"/>
      <c r="P47" s="4"/>
    </row>
    <row r="48" spans="1:19">
      <c r="A48" s="3"/>
      <c r="B48" s="12"/>
      <c r="C48" s="4"/>
      <c r="D48" s="11"/>
      <c r="E48" s="4"/>
      <c r="F48" s="4"/>
      <c r="G48" s="4"/>
      <c r="H48" s="4"/>
      <c r="I48" s="10">
        <f t="shared" si="1"/>
        <v>0</v>
      </c>
      <c r="J48" s="9">
        <f t="shared" si="2"/>
        <v>1</v>
      </c>
      <c r="K48" s="9">
        <f t="shared" si="3"/>
        <v>1</v>
      </c>
      <c r="L48" s="8">
        <f t="shared" si="4"/>
        <v>1</v>
      </c>
      <c r="M48" s="7"/>
      <c r="N48" s="4"/>
      <c r="O48" s="4"/>
      <c r="P48" s="4"/>
    </row>
    <row r="49" spans="1:16">
      <c r="A49" s="3"/>
      <c r="B49" s="12"/>
      <c r="C49" s="4"/>
      <c r="D49" s="11"/>
      <c r="E49" s="4"/>
      <c r="F49" s="4"/>
      <c r="G49" s="4"/>
      <c r="H49" s="4"/>
      <c r="I49" s="10">
        <f t="shared" si="1"/>
        <v>0</v>
      </c>
      <c r="J49" s="9">
        <f t="shared" si="2"/>
        <v>1</v>
      </c>
      <c r="K49" s="9">
        <f t="shared" si="3"/>
        <v>1</v>
      </c>
      <c r="L49" s="8">
        <f t="shared" si="4"/>
        <v>1</v>
      </c>
      <c r="M49" s="7"/>
      <c r="N49" s="4"/>
      <c r="O49" s="4"/>
      <c r="P49" s="4"/>
    </row>
    <row r="50" spans="1:16">
      <c r="A50" s="3"/>
      <c r="B50" s="12"/>
      <c r="C50" s="4"/>
      <c r="D50" s="11"/>
      <c r="E50" s="4"/>
      <c r="F50" s="4"/>
      <c r="G50" s="4"/>
      <c r="H50" s="4"/>
      <c r="I50" s="10">
        <f t="shared" si="1"/>
        <v>0</v>
      </c>
      <c r="J50" s="9">
        <f t="shared" si="2"/>
        <v>1</v>
      </c>
      <c r="K50" s="9">
        <f t="shared" si="3"/>
        <v>1</v>
      </c>
      <c r="L50" s="8">
        <f t="shared" si="4"/>
        <v>1</v>
      </c>
      <c r="M50" s="7"/>
      <c r="N50" s="4"/>
      <c r="O50" s="4"/>
      <c r="P50" s="4"/>
    </row>
    <row r="51" spans="1:16">
      <c r="A51" s="3"/>
      <c r="B51" s="12"/>
      <c r="C51" s="4"/>
      <c r="D51" s="11"/>
      <c r="E51" s="4"/>
      <c r="F51" s="4"/>
      <c r="G51" s="4"/>
      <c r="H51" s="4"/>
      <c r="I51" s="10">
        <f t="shared" si="1"/>
        <v>0</v>
      </c>
      <c r="J51" s="9">
        <f t="shared" si="2"/>
        <v>1</v>
      </c>
      <c r="K51" s="9">
        <f t="shared" si="3"/>
        <v>1</v>
      </c>
      <c r="L51" s="8">
        <f t="shared" si="4"/>
        <v>1</v>
      </c>
      <c r="M51" s="7"/>
      <c r="N51" s="4"/>
      <c r="O51" s="4"/>
      <c r="P51" s="4"/>
    </row>
    <row r="52" spans="1:16" hidden="1" outlineLevel="1">
      <c r="A52" s="3"/>
      <c r="B52" s="12"/>
      <c r="C52" s="4"/>
      <c r="D52" s="11"/>
      <c r="E52" s="4"/>
      <c r="F52" s="4"/>
      <c r="G52" s="4"/>
      <c r="H52" s="4"/>
      <c r="I52" s="10">
        <f t="shared" si="1"/>
        <v>0</v>
      </c>
      <c r="J52" s="9">
        <f t="shared" si="2"/>
        <v>1</v>
      </c>
      <c r="K52" s="9">
        <f t="shared" si="3"/>
        <v>1</v>
      </c>
      <c r="L52" s="8">
        <f t="shared" si="4"/>
        <v>1</v>
      </c>
      <c r="M52" s="7"/>
      <c r="N52" s="4"/>
      <c r="O52" s="4"/>
      <c r="P52" s="4"/>
    </row>
    <row r="53" spans="1:16" hidden="1" outlineLevel="1">
      <c r="A53" s="3"/>
      <c r="B53" s="12"/>
      <c r="C53" s="4"/>
      <c r="D53" s="11"/>
      <c r="E53" s="4"/>
      <c r="F53" s="4"/>
      <c r="G53" s="4"/>
      <c r="H53" s="4"/>
      <c r="I53" s="10">
        <f t="shared" si="1"/>
        <v>0</v>
      </c>
      <c r="J53" s="9">
        <f t="shared" si="2"/>
        <v>1</v>
      </c>
      <c r="K53" s="9">
        <f t="shared" si="3"/>
        <v>1</v>
      </c>
      <c r="L53" s="8">
        <f t="shared" si="4"/>
        <v>1</v>
      </c>
      <c r="M53" s="7"/>
      <c r="N53" s="4"/>
      <c r="O53" s="4"/>
      <c r="P53" s="4"/>
    </row>
    <row r="54" spans="1:16" collapsed="1">
      <c r="A54" s="3"/>
      <c r="B54" s="12"/>
      <c r="C54" s="4"/>
      <c r="D54" s="11"/>
      <c r="E54" s="4"/>
      <c r="F54" s="4"/>
      <c r="G54" s="4"/>
      <c r="H54" s="4"/>
      <c r="I54" s="10">
        <f t="shared" si="1"/>
        <v>0</v>
      </c>
      <c r="J54" s="9">
        <f t="shared" si="2"/>
        <v>1</v>
      </c>
      <c r="K54" s="9">
        <f t="shared" si="3"/>
        <v>1</v>
      </c>
      <c r="L54" s="8">
        <f t="shared" si="4"/>
        <v>1</v>
      </c>
      <c r="M54" s="7"/>
      <c r="N54" s="4"/>
      <c r="O54" s="4"/>
      <c r="P54" s="4"/>
    </row>
    <row r="55" spans="1:16">
      <c r="A55" s="5"/>
      <c r="B55" s="5"/>
      <c r="C55" s="5"/>
      <c r="D55" s="6"/>
      <c r="E55" s="5"/>
      <c r="F55" s="5"/>
      <c r="G55" s="5"/>
      <c r="H55" s="5"/>
      <c r="I55" s="5"/>
      <c r="J55" s="5"/>
      <c r="K55" s="5"/>
      <c r="L55" s="5"/>
      <c r="M55" s="5"/>
      <c r="N55" s="5"/>
      <c r="O55" s="5"/>
      <c r="P55" s="5"/>
    </row>
    <row r="56" spans="1:16">
      <c r="A56" s="3"/>
      <c r="C56" s="4"/>
      <c r="D56" s="4"/>
      <c r="E56" s="4"/>
      <c r="F56" s="4"/>
      <c r="G56" s="4"/>
      <c r="H56" s="4"/>
      <c r="I56" s="4"/>
      <c r="J56" s="4"/>
      <c r="K56" s="4"/>
      <c r="L56" s="4"/>
      <c r="N56" s="4"/>
      <c r="O56" s="4"/>
      <c r="P56" s="4"/>
    </row>
    <row r="57" spans="1:16">
      <c r="A57" s="3"/>
      <c r="C57" s="4"/>
      <c r="D57" s="4"/>
      <c r="E57" s="4"/>
      <c r="F57" s="4"/>
      <c r="G57" s="4"/>
      <c r="H57" s="4"/>
      <c r="I57" s="4"/>
      <c r="J57" s="4"/>
      <c r="K57" s="4"/>
      <c r="L57" s="4"/>
      <c r="N57" s="4"/>
      <c r="O57" s="4"/>
      <c r="P57" s="4"/>
    </row>
    <row r="58" spans="1:16">
      <c r="A58" s="3"/>
      <c r="C58" s="4"/>
      <c r="D58" s="4"/>
      <c r="E58" s="4"/>
      <c r="F58" s="4"/>
      <c r="G58" s="4"/>
      <c r="H58" s="4"/>
      <c r="I58" s="4"/>
      <c r="J58" s="4"/>
      <c r="K58" s="4"/>
      <c r="L58" s="4"/>
      <c r="N58" s="4"/>
      <c r="O58" s="4"/>
      <c r="P58" s="4"/>
    </row>
    <row r="59" spans="1:16">
      <c r="A59" s="3"/>
      <c r="C59" s="4"/>
      <c r="D59" s="4"/>
      <c r="E59" s="4"/>
      <c r="F59" s="4"/>
      <c r="G59" s="4"/>
      <c r="H59" s="4"/>
      <c r="I59" s="4"/>
      <c r="J59" s="4"/>
      <c r="K59" s="4"/>
      <c r="L59" s="4"/>
      <c r="N59" s="4"/>
      <c r="O59" s="4"/>
      <c r="P59" s="4"/>
    </row>
    <row r="60" spans="1:16">
      <c r="A60" s="3"/>
      <c r="C60" s="4"/>
      <c r="D60" s="4"/>
      <c r="E60" s="4"/>
      <c r="F60" s="4"/>
      <c r="G60" s="4"/>
      <c r="H60" s="4"/>
      <c r="I60" s="4"/>
      <c r="J60" s="4"/>
      <c r="K60" s="4"/>
      <c r="L60" s="4"/>
      <c r="N60" s="4"/>
      <c r="O60" s="4"/>
      <c r="P60" s="4"/>
    </row>
    <row r="61" spans="1:16">
      <c r="A61" s="3"/>
      <c r="C61" s="4"/>
      <c r="D61" s="4"/>
      <c r="E61" s="4"/>
      <c r="F61" s="4"/>
      <c r="G61" s="4"/>
      <c r="H61" s="4"/>
      <c r="I61" s="4"/>
      <c r="J61" s="4"/>
      <c r="K61" s="4"/>
      <c r="L61" s="4"/>
      <c r="N61" s="4"/>
      <c r="O61" s="4"/>
      <c r="P61" s="4"/>
    </row>
    <row r="62" spans="1:16">
      <c r="A62" s="3"/>
      <c r="C62" s="4"/>
      <c r="D62" s="4"/>
      <c r="E62" s="4"/>
      <c r="F62" s="4"/>
      <c r="G62" s="4"/>
      <c r="H62" s="4"/>
      <c r="I62" s="4"/>
      <c r="J62" s="4"/>
      <c r="K62" s="4"/>
      <c r="L62" s="4"/>
      <c r="N62" s="4"/>
      <c r="O62" s="4"/>
      <c r="P62" s="4"/>
    </row>
    <row r="63" spans="1:16">
      <c r="A63" s="3"/>
      <c r="C63" s="4"/>
      <c r="D63" s="4"/>
      <c r="E63" s="4"/>
      <c r="F63" s="4"/>
      <c r="G63" s="4"/>
      <c r="H63" s="4"/>
      <c r="I63" s="4"/>
      <c r="J63" s="4"/>
      <c r="K63" s="4"/>
      <c r="L63" s="4"/>
      <c r="N63" s="4"/>
      <c r="O63" s="4"/>
      <c r="P63" s="4"/>
    </row>
    <row r="64" spans="1:16">
      <c r="A64" s="3"/>
      <c r="C64" s="4"/>
      <c r="D64" s="4"/>
      <c r="E64" s="4"/>
      <c r="F64" s="4"/>
      <c r="G64" s="4"/>
      <c r="H64" s="4"/>
      <c r="I64" s="4"/>
      <c r="J64" s="4"/>
      <c r="K64" s="4"/>
      <c r="L64" s="4"/>
      <c r="N64" s="4"/>
      <c r="O64" s="4"/>
      <c r="P64" s="4"/>
    </row>
    <row r="65" spans="1:16">
      <c r="A65" s="3"/>
      <c r="C65" s="4"/>
      <c r="D65" s="4"/>
      <c r="E65" s="4"/>
      <c r="F65" s="4"/>
      <c r="G65" s="4"/>
      <c r="H65" s="4"/>
      <c r="I65" s="4"/>
      <c r="J65" s="4"/>
      <c r="K65" s="4"/>
      <c r="L65" s="4"/>
      <c r="N65" s="4"/>
      <c r="O65" s="4"/>
      <c r="P65" s="4"/>
    </row>
    <row r="66" spans="1:16">
      <c r="A66" s="3"/>
      <c r="C66" s="4"/>
      <c r="D66" s="4"/>
      <c r="E66" s="4"/>
      <c r="F66" s="4"/>
      <c r="G66" s="4"/>
      <c r="H66" s="4"/>
      <c r="I66" s="4"/>
      <c r="J66" s="4"/>
      <c r="K66" s="4"/>
      <c r="L66" s="4"/>
      <c r="N66" s="4"/>
      <c r="O66" s="4"/>
      <c r="P66" s="4"/>
    </row>
    <row r="67" spans="1:16">
      <c r="A67" s="3"/>
      <c r="C67" s="4"/>
      <c r="D67" s="4"/>
      <c r="E67" s="4"/>
      <c r="F67" s="4"/>
      <c r="G67" s="4"/>
      <c r="H67" s="4"/>
      <c r="I67" s="4"/>
      <c r="J67" s="4"/>
      <c r="K67" s="4"/>
      <c r="L67" s="4"/>
      <c r="N67" s="4"/>
      <c r="O67" s="4"/>
      <c r="P67" s="4"/>
    </row>
    <row r="68" spans="1:16">
      <c r="A68" s="3"/>
      <c r="C68" s="4"/>
      <c r="D68" s="4"/>
      <c r="E68" s="4"/>
      <c r="F68" s="4"/>
      <c r="G68" s="4"/>
      <c r="H68" s="4"/>
      <c r="I68" s="4"/>
      <c r="J68" s="4"/>
      <c r="K68" s="4"/>
      <c r="L68" s="4"/>
      <c r="N68" s="4"/>
      <c r="O68" s="4"/>
      <c r="P68" s="4"/>
    </row>
    <row r="69" spans="1:16">
      <c r="A69" s="3"/>
      <c r="C69" s="4"/>
      <c r="D69" s="4"/>
      <c r="E69" s="4"/>
      <c r="F69" s="4"/>
      <c r="G69" s="4"/>
      <c r="H69" s="4"/>
      <c r="I69" s="4"/>
      <c r="J69" s="4"/>
      <c r="K69" s="4"/>
      <c r="L69" s="4"/>
      <c r="N69" s="4"/>
      <c r="O69" s="4"/>
      <c r="P69" s="4"/>
    </row>
    <row r="70" spans="1:16">
      <c r="A70" s="3"/>
      <c r="C70" s="4"/>
      <c r="D70" s="4"/>
      <c r="E70" s="4"/>
      <c r="F70" s="4"/>
      <c r="G70" s="4"/>
      <c r="H70" s="4"/>
      <c r="I70" s="4"/>
      <c r="J70" s="4"/>
      <c r="K70" s="4"/>
      <c r="L70" s="4"/>
      <c r="N70" s="4"/>
      <c r="O70" s="4"/>
      <c r="P70" s="4"/>
    </row>
    <row r="71" spans="1:16">
      <c r="A71" s="3"/>
      <c r="C71" s="4"/>
      <c r="D71" s="4"/>
      <c r="E71" s="4"/>
      <c r="F71" s="4"/>
      <c r="G71" s="4"/>
      <c r="H71" s="4"/>
      <c r="I71" s="4"/>
      <c r="J71" s="4"/>
      <c r="K71" s="4"/>
      <c r="L71" s="4"/>
      <c r="N71" s="4"/>
      <c r="O71" s="4"/>
      <c r="P71" s="4"/>
    </row>
    <row r="72" spans="1:16">
      <c r="A72" s="3"/>
      <c r="C72" s="4"/>
      <c r="D72" s="4"/>
      <c r="E72" s="4"/>
      <c r="F72" s="4"/>
      <c r="G72" s="4"/>
      <c r="H72" s="4"/>
      <c r="I72" s="4"/>
      <c r="J72" s="4"/>
      <c r="K72" s="4"/>
      <c r="L72" s="4"/>
      <c r="N72" s="4"/>
      <c r="O72" s="4"/>
      <c r="P72" s="4"/>
    </row>
    <row r="73" spans="1:16">
      <c r="A73" s="3"/>
      <c r="C73" s="4"/>
      <c r="D73" s="4"/>
      <c r="E73" s="4"/>
      <c r="F73" s="4"/>
      <c r="G73" s="4"/>
      <c r="H73" s="4"/>
      <c r="I73" s="4"/>
      <c r="J73" s="4"/>
      <c r="K73" s="4"/>
      <c r="L73" s="4"/>
      <c r="N73" s="4"/>
      <c r="O73" s="4"/>
      <c r="P73" s="4"/>
    </row>
    <row r="74" spans="1:16">
      <c r="A74" s="3"/>
      <c r="C74" s="4"/>
      <c r="D74" s="4"/>
      <c r="E74" s="4"/>
      <c r="F74" s="4"/>
      <c r="G74" s="4"/>
      <c r="H74" s="4"/>
      <c r="I74" s="4"/>
      <c r="J74" s="4"/>
      <c r="K74" s="4"/>
      <c r="L74" s="4"/>
      <c r="N74" s="4"/>
      <c r="O74" s="4"/>
      <c r="P74" s="4"/>
    </row>
    <row r="75" spans="1:16">
      <c r="A75" s="3"/>
      <c r="C75" s="4"/>
      <c r="D75" s="4"/>
      <c r="E75" s="4"/>
      <c r="F75" s="4"/>
      <c r="G75" s="4"/>
      <c r="H75" s="4"/>
      <c r="I75" s="4"/>
      <c r="J75" s="4"/>
      <c r="K75" s="4"/>
      <c r="L75" s="4"/>
      <c r="N75" s="4"/>
      <c r="O75" s="4"/>
      <c r="P75" s="4"/>
    </row>
    <row r="76" spans="1:16">
      <c r="A76" s="3"/>
      <c r="C76" s="4"/>
      <c r="D76" s="4"/>
      <c r="E76" s="4"/>
      <c r="F76" s="4"/>
      <c r="G76" s="4"/>
      <c r="H76" s="4"/>
      <c r="I76" s="4"/>
      <c r="J76" s="4"/>
      <c r="K76" s="4"/>
      <c r="L76" s="4"/>
      <c r="N76" s="4"/>
      <c r="O76" s="4"/>
      <c r="P76" s="4"/>
    </row>
    <row r="77" spans="1:16">
      <c r="A77" s="3"/>
      <c r="C77" s="4"/>
      <c r="D77" s="4"/>
      <c r="E77" s="4"/>
      <c r="F77" s="4"/>
      <c r="G77" s="4"/>
      <c r="H77" s="4"/>
      <c r="I77" s="4"/>
      <c r="J77" s="4"/>
      <c r="K77" s="4"/>
      <c r="L77" s="4"/>
      <c r="N77" s="4"/>
      <c r="O77" s="4"/>
      <c r="P77" s="4"/>
    </row>
    <row r="78" spans="1:16">
      <c r="A78" s="3"/>
      <c r="C78" s="4"/>
      <c r="D78" s="4"/>
      <c r="E78" s="4"/>
      <c r="F78" s="4"/>
      <c r="G78" s="4"/>
      <c r="H78" s="4"/>
      <c r="I78" s="4"/>
      <c r="J78" s="4"/>
      <c r="K78" s="4"/>
      <c r="L78" s="4"/>
      <c r="N78" s="4"/>
      <c r="O78" s="4"/>
      <c r="P78" s="4"/>
    </row>
    <row r="79" spans="1:16">
      <c r="A79" s="3"/>
      <c r="C79" s="4"/>
      <c r="D79" s="4"/>
      <c r="E79" s="4"/>
      <c r="F79" s="4"/>
      <c r="G79" s="4"/>
      <c r="H79" s="4"/>
      <c r="I79" s="4"/>
      <c r="J79" s="4"/>
      <c r="K79" s="4"/>
      <c r="L79" s="4"/>
      <c r="N79" s="4"/>
      <c r="O79" s="4"/>
      <c r="P79" s="4"/>
    </row>
    <row r="80" spans="1:16">
      <c r="A80" s="3"/>
      <c r="C80" s="4"/>
      <c r="D80" s="4"/>
      <c r="E80" s="4"/>
      <c r="F80" s="4"/>
      <c r="G80" s="4"/>
      <c r="H80" s="4"/>
      <c r="I80" s="4"/>
      <c r="J80" s="4"/>
      <c r="K80" s="4"/>
      <c r="L80" s="4"/>
      <c r="N80" s="4"/>
      <c r="O80" s="4"/>
      <c r="P80" s="4"/>
    </row>
    <row r="81" spans="1:16">
      <c r="A81" s="3"/>
      <c r="C81" s="4"/>
      <c r="D81" s="4"/>
      <c r="E81" s="4"/>
      <c r="F81" s="4"/>
      <c r="G81" s="4"/>
      <c r="H81" s="4"/>
      <c r="I81" s="4"/>
      <c r="J81" s="4"/>
      <c r="K81" s="4"/>
      <c r="L81" s="4"/>
      <c r="N81" s="4"/>
      <c r="O81" s="4"/>
      <c r="P81" s="4"/>
    </row>
    <row r="82" spans="1:16">
      <c r="A82" s="3"/>
      <c r="C82" s="4"/>
      <c r="D82" s="4"/>
      <c r="E82" s="4"/>
      <c r="F82" s="4"/>
      <c r="G82" s="4"/>
      <c r="H82" s="4"/>
      <c r="I82" s="4"/>
      <c r="J82" s="4"/>
      <c r="K82" s="4"/>
      <c r="L82" s="4"/>
      <c r="N82" s="4"/>
      <c r="O82" s="4"/>
      <c r="P82" s="4"/>
    </row>
    <row r="83" spans="1:16">
      <c r="A83" s="3"/>
      <c r="C83" s="4"/>
      <c r="D83" s="4"/>
      <c r="E83" s="4"/>
      <c r="F83" s="4"/>
      <c r="G83" s="4"/>
      <c r="H83" s="4"/>
      <c r="I83" s="4"/>
      <c r="J83" s="4"/>
      <c r="K83" s="4"/>
      <c r="L83" s="4"/>
      <c r="N83" s="4"/>
      <c r="O83" s="4"/>
      <c r="P83" s="4"/>
    </row>
    <row r="84" spans="1:16">
      <c r="A84" s="3"/>
      <c r="C84" s="4"/>
      <c r="D84" s="4"/>
      <c r="E84" s="4"/>
      <c r="F84" s="4"/>
      <c r="G84" s="4"/>
      <c r="H84" s="4"/>
      <c r="I84" s="4"/>
      <c r="J84" s="4"/>
      <c r="K84" s="4"/>
      <c r="L84" s="4"/>
      <c r="N84" s="4"/>
      <c r="O84" s="4"/>
      <c r="P84" s="4"/>
    </row>
    <row r="85" spans="1:16">
      <c r="A85" s="3"/>
      <c r="C85" s="4"/>
      <c r="D85" s="4"/>
      <c r="E85" s="4"/>
      <c r="F85" s="4"/>
      <c r="G85" s="4"/>
      <c r="H85" s="4"/>
      <c r="I85" s="4"/>
      <c r="J85" s="4"/>
      <c r="K85" s="4"/>
      <c r="L85" s="4"/>
      <c r="N85" s="4"/>
      <c r="O85" s="4"/>
      <c r="P85" s="4"/>
    </row>
    <row r="86" spans="1:16">
      <c r="A86" s="3"/>
      <c r="C86" s="4"/>
      <c r="D86" s="4"/>
      <c r="E86" s="4"/>
      <c r="F86" s="4"/>
      <c r="G86" s="4"/>
      <c r="H86" s="4"/>
      <c r="I86" s="4"/>
      <c r="J86" s="4"/>
      <c r="K86" s="4"/>
      <c r="L86" s="4"/>
      <c r="N86" s="4"/>
      <c r="O86" s="4"/>
      <c r="P86" s="4"/>
    </row>
    <row r="87" spans="1:16">
      <c r="A87" s="3"/>
      <c r="C87" s="4"/>
      <c r="D87" s="4"/>
      <c r="E87" s="4"/>
      <c r="F87" s="4"/>
      <c r="G87" s="4"/>
      <c r="H87" s="4"/>
      <c r="I87" s="4"/>
      <c r="J87" s="4"/>
      <c r="K87" s="4"/>
      <c r="L87" s="4"/>
      <c r="N87" s="4"/>
      <c r="O87" s="4"/>
      <c r="P87" s="4"/>
    </row>
    <row r="88" spans="1:16">
      <c r="A88" s="3"/>
      <c r="C88" s="4"/>
      <c r="D88" s="4"/>
      <c r="E88" s="4"/>
      <c r="F88" s="4"/>
      <c r="G88" s="4"/>
      <c r="H88" s="4"/>
      <c r="I88" s="4"/>
      <c r="J88" s="4"/>
      <c r="K88" s="4"/>
      <c r="L88" s="4"/>
      <c r="N88" s="4"/>
      <c r="O88" s="4"/>
      <c r="P88" s="4"/>
    </row>
    <row r="89" spans="1:16">
      <c r="A89" s="3"/>
      <c r="C89" s="4"/>
      <c r="D89" s="4"/>
      <c r="E89" s="4"/>
      <c r="F89" s="4"/>
      <c r="G89" s="4"/>
      <c r="H89" s="4"/>
      <c r="I89" s="4"/>
      <c r="J89" s="4"/>
      <c r="K89" s="4"/>
      <c r="L89" s="4"/>
      <c r="N89" s="4"/>
      <c r="O89" s="4"/>
      <c r="P89" s="4"/>
    </row>
    <row r="90" spans="1:16">
      <c r="A90" s="3"/>
      <c r="C90" s="4"/>
      <c r="D90" s="4"/>
      <c r="E90" s="4"/>
      <c r="F90" s="4"/>
      <c r="G90" s="4"/>
      <c r="H90" s="4"/>
      <c r="I90" s="4"/>
      <c r="J90" s="4"/>
      <c r="K90" s="4"/>
      <c r="L90" s="4"/>
      <c r="N90" s="4"/>
      <c r="O90" s="4"/>
      <c r="P90" s="4"/>
    </row>
    <row r="91" spans="1:16">
      <c r="A91" s="3"/>
      <c r="C91" s="4"/>
      <c r="D91" s="4"/>
      <c r="E91" s="4"/>
      <c r="F91" s="4"/>
      <c r="G91" s="4"/>
      <c r="H91" s="4"/>
      <c r="I91" s="4"/>
      <c r="J91" s="4"/>
      <c r="K91" s="4"/>
      <c r="L91" s="4"/>
      <c r="N91" s="4"/>
      <c r="O91" s="4"/>
      <c r="P91" s="4"/>
    </row>
    <row r="92" spans="1:16">
      <c r="A92" s="3"/>
      <c r="C92" s="4"/>
      <c r="D92" s="4"/>
      <c r="E92" s="4"/>
      <c r="F92" s="4"/>
      <c r="G92" s="4"/>
      <c r="H92" s="4"/>
      <c r="I92" s="4"/>
      <c r="J92" s="4"/>
      <c r="K92" s="4"/>
      <c r="L92" s="4"/>
      <c r="N92" s="4"/>
      <c r="O92" s="4"/>
      <c r="P92" s="4"/>
    </row>
    <row r="93" spans="1:16">
      <c r="A93" s="3"/>
      <c r="C93" s="4"/>
      <c r="D93" s="4"/>
      <c r="E93" s="4"/>
      <c r="F93" s="4"/>
      <c r="G93" s="4"/>
      <c r="H93" s="4"/>
      <c r="I93" s="4"/>
      <c r="J93" s="4"/>
      <c r="K93" s="4"/>
      <c r="L93" s="4"/>
      <c r="N93" s="4"/>
      <c r="O93" s="4"/>
      <c r="P93" s="4"/>
    </row>
    <row r="94" spans="1:16">
      <c r="A94" s="3"/>
      <c r="C94" s="4"/>
      <c r="D94" s="4"/>
      <c r="E94" s="4"/>
      <c r="F94" s="4"/>
      <c r="G94" s="4"/>
      <c r="H94" s="4"/>
      <c r="I94" s="4"/>
      <c r="J94" s="4"/>
      <c r="K94" s="4"/>
      <c r="L94" s="4"/>
      <c r="N94" s="4"/>
      <c r="O94" s="4"/>
      <c r="P94" s="4"/>
    </row>
    <row r="95" spans="1:16">
      <c r="A95" s="3"/>
      <c r="C95" s="4"/>
      <c r="D95" s="4"/>
      <c r="E95" s="4"/>
      <c r="F95" s="4"/>
      <c r="G95" s="4"/>
      <c r="H95" s="4"/>
      <c r="I95" s="4"/>
      <c r="J95" s="4"/>
      <c r="K95" s="4"/>
      <c r="L95" s="4"/>
      <c r="N95" s="4"/>
      <c r="O95" s="4"/>
      <c r="P95" s="4"/>
    </row>
    <row r="96" spans="1:16">
      <c r="A96" s="3"/>
      <c r="C96" s="4"/>
      <c r="D96" s="4"/>
      <c r="E96" s="4"/>
      <c r="F96" s="4"/>
      <c r="G96" s="4"/>
      <c r="H96" s="4"/>
      <c r="I96" s="4"/>
      <c r="J96" s="4"/>
      <c r="K96" s="4"/>
      <c r="L96" s="4"/>
      <c r="N96" s="4"/>
      <c r="O96" s="4"/>
      <c r="P96" s="4"/>
    </row>
    <row r="97" spans="1:16">
      <c r="A97" s="3"/>
      <c r="C97" s="4"/>
      <c r="D97" s="4"/>
      <c r="E97" s="4"/>
      <c r="F97" s="4"/>
      <c r="G97" s="4"/>
      <c r="H97" s="4"/>
      <c r="I97" s="4"/>
      <c r="J97" s="4"/>
      <c r="K97" s="4"/>
      <c r="L97" s="4"/>
      <c r="N97" s="4"/>
      <c r="O97" s="4"/>
      <c r="P97" s="4"/>
    </row>
    <row r="98" spans="1:16">
      <c r="A98" s="3"/>
    </row>
    <row r="99" spans="1:16">
      <c r="A99" s="3"/>
    </row>
    <row r="100" spans="1:16">
      <c r="A100" s="3"/>
    </row>
    <row r="101" spans="1:16">
      <c r="A101" s="3"/>
    </row>
    <row r="102" spans="1:16">
      <c r="A102" s="3"/>
    </row>
    <row r="103" spans="1:16">
      <c r="A103" s="3"/>
    </row>
    <row r="104" spans="1:16">
      <c r="A104" s="3"/>
    </row>
    <row r="105" spans="1:16">
      <c r="A105" s="3"/>
    </row>
    <row r="106" spans="1:16">
      <c r="A106" s="3"/>
    </row>
    <row r="107" spans="1:16">
      <c r="A107" s="3"/>
    </row>
    <row r="108" spans="1:16">
      <c r="A108" s="3"/>
    </row>
    <row r="109" spans="1:16">
      <c r="A109" s="3"/>
    </row>
    <row r="110" spans="1:16">
      <c r="A110" s="3"/>
    </row>
    <row r="111" spans="1:16">
      <c r="A111" s="3"/>
    </row>
    <row r="112" spans="1:16">
      <c r="A112" s="3"/>
    </row>
    <row r="113" spans="1:1">
      <c r="A113" s="3"/>
    </row>
    <row r="114" spans="1:1">
      <c r="A114" s="3"/>
    </row>
    <row r="115" spans="1:1">
      <c r="A115" s="3"/>
    </row>
    <row r="116" spans="1:1">
      <c r="A116" s="3"/>
    </row>
    <row r="117" spans="1:1">
      <c r="A117" s="3"/>
    </row>
    <row r="118" spans="1:1">
      <c r="A118" s="3"/>
    </row>
    <row r="119" spans="1:1">
      <c r="A119" s="3"/>
    </row>
    <row r="120" spans="1:1">
      <c r="A120" s="3"/>
    </row>
    <row r="121" spans="1:1">
      <c r="A121" s="3"/>
    </row>
    <row r="122" spans="1:1">
      <c r="A122" s="3"/>
    </row>
    <row r="123" spans="1:1">
      <c r="A123" s="3"/>
    </row>
    <row r="124" spans="1:1">
      <c r="A124" s="3"/>
    </row>
    <row r="125" spans="1:1">
      <c r="A125" s="3"/>
    </row>
    <row r="126" spans="1:1">
      <c r="A126" s="3"/>
    </row>
    <row r="127" spans="1:1">
      <c r="A127" s="3"/>
    </row>
    <row r="128" spans="1:1">
      <c r="A128" s="3"/>
    </row>
    <row r="129" spans="1:1">
      <c r="A129" s="3"/>
    </row>
    <row r="130" spans="1:1">
      <c r="A130" s="3"/>
    </row>
    <row r="131" spans="1:1">
      <c r="A131" s="3"/>
    </row>
    <row r="132" spans="1:1">
      <c r="A132" s="3"/>
    </row>
    <row r="133" spans="1:1">
      <c r="A133" s="3"/>
    </row>
    <row r="134" spans="1:1">
      <c r="A134" s="3"/>
    </row>
    <row r="135" spans="1:1">
      <c r="A135" s="3"/>
    </row>
    <row r="136" spans="1:1">
      <c r="A136" s="1" t="s">
        <v>0</v>
      </c>
    </row>
  </sheetData>
  <phoneticPr fontId="3"/>
  <conditionalFormatting sqref="B3:B6 B8:B54">
    <cfRule type="cellIs" dxfId="1" priority="1" stopIfTrue="1" operator="greaterThan">
      <formula>0</formula>
    </cfRule>
  </conditionalFormatting>
  <pageMargins left="0.75" right="0.75" top="1" bottom="1" header="0.51200000000000001" footer="0.51200000000000001"/>
  <pageSetup paperSize="9" orientation="landscape" verticalDpi="0" r:id="rId1"/>
  <headerFooter alignWithMargins="0">
    <oddFooter>&amp;L&amp;6&amp;F&lt; &amp;A&gt;印刷日時：&amp;D　&amp;T</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97"/>
  <sheetViews>
    <sheetView workbookViewId="0">
      <pane xSplit="3" ySplit="3" topLeftCell="D4" activePane="bottomRight" state="frozen"/>
      <selection activeCell="N41" sqref="N41"/>
      <selection pane="topRight" activeCell="N41" sqref="N41"/>
      <selection pane="bottomLeft" activeCell="N41" sqref="N41"/>
      <selection pane="bottomRight" activeCell="N41" sqref="N41"/>
    </sheetView>
  </sheetViews>
  <sheetFormatPr defaultRowHeight="13.5" outlineLevelCol="1"/>
  <cols>
    <col min="1" max="1" width="2.375" style="1" customWidth="1"/>
    <col min="2" max="2" width="1.875" style="2" customWidth="1"/>
    <col min="3" max="3" width="14.625" style="1" customWidth="1"/>
    <col min="4" max="4" width="4.875" style="1" customWidth="1"/>
    <col min="5" max="8" width="2.875" style="1" customWidth="1"/>
    <col min="9" max="9" width="3.875" style="1" customWidth="1"/>
    <col min="10" max="11" width="2.875" style="1" hidden="1" customWidth="1" outlineLevel="1"/>
    <col min="12" max="12" width="13.625" style="1" hidden="1" customWidth="1" outlineLevel="1"/>
    <col min="13" max="13" width="4.375" style="2" customWidth="1" collapsed="1"/>
    <col min="14" max="14" width="56.25" style="1" customWidth="1" collapsed="1"/>
    <col min="15" max="15" width="16.625" style="1" customWidth="1"/>
    <col min="16" max="256" width="9" style="1"/>
    <col min="257" max="257" width="2.375" style="1" customWidth="1"/>
    <col min="258" max="258" width="1.875" style="1" customWidth="1"/>
    <col min="259" max="259" width="14.625" style="1" customWidth="1"/>
    <col min="260" max="260" width="4.875" style="1" customWidth="1"/>
    <col min="261" max="264" width="2.875" style="1" customWidth="1"/>
    <col min="265" max="265" width="3.875" style="1" customWidth="1"/>
    <col min="266" max="268" width="0" style="1" hidden="1" customWidth="1"/>
    <col min="269" max="269" width="4.375" style="1" customWidth="1"/>
    <col min="270" max="270" width="56.25" style="1" customWidth="1"/>
    <col min="271" max="271" width="16.625" style="1" customWidth="1"/>
    <col min="272" max="512" width="9" style="1"/>
    <col min="513" max="513" width="2.375" style="1" customWidth="1"/>
    <col min="514" max="514" width="1.875" style="1" customWidth="1"/>
    <col min="515" max="515" width="14.625" style="1" customWidth="1"/>
    <col min="516" max="516" width="4.875" style="1" customWidth="1"/>
    <col min="517" max="520" width="2.875" style="1" customWidth="1"/>
    <col min="521" max="521" width="3.875" style="1" customWidth="1"/>
    <col min="522" max="524" width="0" style="1" hidden="1" customWidth="1"/>
    <col min="525" max="525" width="4.375" style="1" customWidth="1"/>
    <col min="526" max="526" width="56.25" style="1" customWidth="1"/>
    <col min="527" max="527" width="16.625" style="1" customWidth="1"/>
    <col min="528" max="768" width="9" style="1"/>
    <col min="769" max="769" width="2.375" style="1" customWidth="1"/>
    <col min="770" max="770" width="1.875" style="1" customWidth="1"/>
    <col min="771" max="771" width="14.625" style="1" customWidth="1"/>
    <col min="772" max="772" width="4.875" style="1" customWidth="1"/>
    <col min="773" max="776" width="2.875" style="1" customWidth="1"/>
    <col min="777" max="777" width="3.875" style="1" customWidth="1"/>
    <col min="778" max="780" width="0" style="1" hidden="1" customWidth="1"/>
    <col min="781" max="781" width="4.375" style="1" customWidth="1"/>
    <col min="782" max="782" width="56.25" style="1" customWidth="1"/>
    <col min="783" max="783" width="16.625" style="1" customWidth="1"/>
    <col min="784" max="1024" width="9" style="1"/>
    <col min="1025" max="1025" width="2.375" style="1" customWidth="1"/>
    <col min="1026" max="1026" width="1.875" style="1" customWidth="1"/>
    <col min="1027" max="1027" width="14.625" style="1" customWidth="1"/>
    <col min="1028" max="1028" width="4.875" style="1" customWidth="1"/>
    <col min="1029" max="1032" width="2.875" style="1" customWidth="1"/>
    <col min="1033" max="1033" width="3.875" style="1" customWidth="1"/>
    <col min="1034" max="1036" width="0" style="1" hidden="1" customWidth="1"/>
    <col min="1037" max="1037" width="4.375" style="1" customWidth="1"/>
    <col min="1038" max="1038" width="56.25" style="1" customWidth="1"/>
    <col min="1039" max="1039" width="16.625" style="1" customWidth="1"/>
    <col min="1040" max="1280" width="9" style="1"/>
    <col min="1281" max="1281" width="2.375" style="1" customWidth="1"/>
    <col min="1282" max="1282" width="1.875" style="1" customWidth="1"/>
    <col min="1283" max="1283" width="14.625" style="1" customWidth="1"/>
    <col min="1284" max="1284" width="4.875" style="1" customWidth="1"/>
    <col min="1285" max="1288" width="2.875" style="1" customWidth="1"/>
    <col min="1289" max="1289" width="3.875" style="1" customWidth="1"/>
    <col min="1290" max="1292" width="0" style="1" hidden="1" customWidth="1"/>
    <col min="1293" max="1293" width="4.375" style="1" customWidth="1"/>
    <col min="1294" max="1294" width="56.25" style="1" customWidth="1"/>
    <col min="1295" max="1295" width="16.625" style="1" customWidth="1"/>
    <col min="1296" max="1536" width="9" style="1"/>
    <col min="1537" max="1537" width="2.375" style="1" customWidth="1"/>
    <col min="1538" max="1538" width="1.875" style="1" customWidth="1"/>
    <col min="1539" max="1539" width="14.625" style="1" customWidth="1"/>
    <col min="1540" max="1540" width="4.875" style="1" customWidth="1"/>
    <col min="1541" max="1544" width="2.875" style="1" customWidth="1"/>
    <col min="1545" max="1545" width="3.875" style="1" customWidth="1"/>
    <col min="1546" max="1548" width="0" style="1" hidden="1" customWidth="1"/>
    <col min="1549" max="1549" width="4.375" style="1" customWidth="1"/>
    <col min="1550" max="1550" width="56.25" style="1" customWidth="1"/>
    <col min="1551" max="1551" width="16.625" style="1" customWidth="1"/>
    <col min="1552" max="1792" width="9" style="1"/>
    <col min="1793" max="1793" width="2.375" style="1" customWidth="1"/>
    <col min="1794" max="1794" width="1.875" style="1" customWidth="1"/>
    <col min="1795" max="1795" width="14.625" style="1" customWidth="1"/>
    <col min="1796" max="1796" width="4.875" style="1" customWidth="1"/>
    <col min="1797" max="1800" width="2.875" style="1" customWidth="1"/>
    <col min="1801" max="1801" width="3.875" style="1" customWidth="1"/>
    <col min="1802" max="1804" width="0" style="1" hidden="1" customWidth="1"/>
    <col min="1805" max="1805" width="4.375" style="1" customWidth="1"/>
    <col min="1806" max="1806" width="56.25" style="1" customWidth="1"/>
    <col min="1807" max="1807" width="16.625" style="1" customWidth="1"/>
    <col min="1808" max="2048" width="9" style="1"/>
    <col min="2049" max="2049" width="2.375" style="1" customWidth="1"/>
    <col min="2050" max="2050" width="1.875" style="1" customWidth="1"/>
    <col min="2051" max="2051" width="14.625" style="1" customWidth="1"/>
    <col min="2052" max="2052" width="4.875" style="1" customWidth="1"/>
    <col min="2053" max="2056" width="2.875" style="1" customWidth="1"/>
    <col min="2057" max="2057" width="3.875" style="1" customWidth="1"/>
    <col min="2058" max="2060" width="0" style="1" hidden="1" customWidth="1"/>
    <col min="2061" max="2061" width="4.375" style="1" customWidth="1"/>
    <col min="2062" max="2062" width="56.25" style="1" customWidth="1"/>
    <col min="2063" max="2063" width="16.625" style="1" customWidth="1"/>
    <col min="2064" max="2304" width="9" style="1"/>
    <col min="2305" max="2305" width="2.375" style="1" customWidth="1"/>
    <col min="2306" max="2306" width="1.875" style="1" customWidth="1"/>
    <col min="2307" max="2307" width="14.625" style="1" customWidth="1"/>
    <col min="2308" max="2308" width="4.875" style="1" customWidth="1"/>
    <col min="2309" max="2312" width="2.875" style="1" customWidth="1"/>
    <col min="2313" max="2313" width="3.875" style="1" customWidth="1"/>
    <col min="2314" max="2316" width="0" style="1" hidden="1" customWidth="1"/>
    <col min="2317" max="2317" width="4.375" style="1" customWidth="1"/>
    <col min="2318" max="2318" width="56.25" style="1" customWidth="1"/>
    <col min="2319" max="2319" width="16.625" style="1" customWidth="1"/>
    <col min="2320" max="2560" width="9" style="1"/>
    <col min="2561" max="2561" width="2.375" style="1" customWidth="1"/>
    <col min="2562" max="2562" width="1.875" style="1" customWidth="1"/>
    <col min="2563" max="2563" width="14.625" style="1" customWidth="1"/>
    <col min="2564" max="2564" width="4.875" style="1" customWidth="1"/>
    <col min="2565" max="2568" width="2.875" style="1" customWidth="1"/>
    <col min="2569" max="2569" width="3.875" style="1" customWidth="1"/>
    <col min="2570" max="2572" width="0" style="1" hidden="1" customWidth="1"/>
    <col min="2573" max="2573" width="4.375" style="1" customWidth="1"/>
    <col min="2574" max="2574" width="56.25" style="1" customWidth="1"/>
    <col min="2575" max="2575" width="16.625" style="1" customWidth="1"/>
    <col min="2576" max="2816" width="9" style="1"/>
    <col min="2817" max="2817" width="2.375" style="1" customWidth="1"/>
    <col min="2818" max="2818" width="1.875" style="1" customWidth="1"/>
    <col min="2819" max="2819" width="14.625" style="1" customWidth="1"/>
    <col min="2820" max="2820" width="4.875" style="1" customWidth="1"/>
    <col min="2821" max="2824" width="2.875" style="1" customWidth="1"/>
    <col min="2825" max="2825" width="3.875" style="1" customWidth="1"/>
    <col min="2826" max="2828" width="0" style="1" hidden="1" customWidth="1"/>
    <col min="2829" max="2829" width="4.375" style="1" customWidth="1"/>
    <col min="2830" max="2830" width="56.25" style="1" customWidth="1"/>
    <col min="2831" max="2831" width="16.625" style="1" customWidth="1"/>
    <col min="2832" max="3072" width="9" style="1"/>
    <col min="3073" max="3073" width="2.375" style="1" customWidth="1"/>
    <col min="3074" max="3074" width="1.875" style="1" customWidth="1"/>
    <col min="3075" max="3075" width="14.625" style="1" customWidth="1"/>
    <col min="3076" max="3076" width="4.875" style="1" customWidth="1"/>
    <col min="3077" max="3080" width="2.875" style="1" customWidth="1"/>
    <col min="3081" max="3081" width="3.875" style="1" customWidth="1"/>
    <col min="3082" max="3084" width="0" style="1" hidden="1" customWidth="1"/>
    <col min="3085" max="3085" width="4.375" style="1" customWidth="1"/>
    <col min="3086" max="3086" width="56.25" style="1" customWidth="1"/>
    <col min="3087" max="3087" width="16.625" style="1" customWidth="1"/>
    <col min="3088" max="3328" width="9" style="1"/>
    <col min="3329" max="3329" width="2.375" style="1" customWidth="1"/>
    <col min="3330" max="3330" width="1.875" style="1" customWidth="1"/>
    <col min="3331" max="3331" width="14.625" style="1" customWidth="1"/>
    <col min="3332" max="3332" width="4.875" style="1" customWidth="1"/>
    <col min="3333" max="3336" width="2.875" style="1" customWidth="1"/>
    <col min="3337" max="3337" width="3.875" style="1" customWidth="1"/>
    <col min="3338" max="3340" width="0" style="1" hidden="1" customWidth="1"/>
    <col min="3341" max="3341" width="4.375" style="1" customWidth="1"/>
    <col min="3342" max="3342" width="56.25" style="1" customWidth="1"/>
    <col min="3343" max="3343" width="16.625" style="1" customWidth="1"/>
    <col min="3344" max="3584" width="9" style="1"/>
    <col min="3585" max="3585" width="2.375" style="1" customWidth="1"/>
    <col min="3586" max="3586" width="1.875" style="1" customWidth="1"/>
    <col min="3587" max="3587" width="14.625" style="1" customWidth="1"/>
    <col min="3588" max="3588" width="4.875" style="1" customWidth="1"/>
    <col min="3589" max="3592" width="2.875" style="1" customWidth="1"/>
    <col min="3593" max="3593" width="3.875" style="1" customWidth="1"/>
    <col min="3594" max="3596" width="0" style="1" hidden="1" customWidth="1"/>
    <col min="3597" max="3597" width="4.375" style="1" customWidth="1"/>
    <col min="3598" max="3598" width="56.25" style="1" customWidth="1"/>
    <col min="3599" max="3599" width="16.625" style="1" customWidth="1"/>
    <col min="3600" max="3840" width="9" style="1"/>
    <col min="3841" max="3841" width="2.375" style="1" customWidth="1"/>
    <col min="3842" max="3842" width="1.875" style="1" customWidth="1"/>
    <col min="3843" max="3843" width="14.625" style="1" customWidth="1"/>
    <col min="3844" max="3844" width="4.875" style="1" customWidth="1"/>
    <col min="3845" max="3848" width="2.875" style="1" customWidth="1"/>
    <col min="3849" max="3849" width="3.875" style="1" customWidth="1"/>
    <col min="3850" max="3852" width="0" style="1" hidden="1" customWidth="1"/>
    <col min="3853" max="3853" width="4.375" style="1" customWidth="1"/>
    <col min="3854" max="3854" width="56.25" style="1" customWidth="1"/>
    <col min="3855" max="3855" width="16.625" style="1" customWidth="1"/>
    <col min="3856" max="4096" width="9" style="1"/>
    <col min="4097" max="4097" width="2.375" style="1" customWidth="1"/>
    <col min="4098" max="4098" width="1.875" style="1" customWidth="1"/>
    <col min="4099" max="4099" width="14.625" style="1" customWidth="1"/>
    <col min="4100" max="4100" width="4.875" style="1" customWidth="1"/>
    <col min="4101" max="4104" width="2.875" style="1" customWidth="1"/>
    <col min="4105" max="4105" width="3.875" style="1" customWidth="1"/>
    <col min="4106" max="4108" width="0" style="1" hidden="1" customWidth="1"/>
    <col min="4109" max="4109" width="4.375" style="1" customWidth="1"/>
    <col min="4110" max="4110" width="56.25" style="1" customWidth="1"/>
    <col min="4111" max="4111" width="16.625" style="1" customWidth="1"/>
    <col min="4112" max="4352" width="9" style="1"/>
    <col min="4353" max="4353" width="2.375" style="1" customWidth="1"/>
    <col min="4354" max="4354" width="1.875" style="1" customWidth="1"/>
    <col min="4355" max="4355" width="14.625" style="1" customWidth="1"/>
    <col min="4356" max="4356" width="4.875" style="1" customWidth="1"/>
    <col min="4357" max="4360" width="2.875" style="1" customWidth="1"/>
    <col min="4361" max="4361" width="3.875" style="1" customWidth="1"/>
    <col min="4362" max="4364" width="0" style="1" hidden="1" customWidth="1"/>
    <col min="4365" max="4365" width="4.375" style="1" customWidth="1"/>
    <col min="4366" max="4366" width="56.25" style="1" customWidth="1"/>
    <col min="4367" max="4367" width="16.625" style="1" customWidth="1"/>
    <col min="4368" max="4608" width="9" style="1"/>
    <col min="4609" max="4609" width="2.375" style="1" customWidth="1"/>
    <col min="4610" max="4610" width="1.875" style="1" customWidth="1"/>
    <col min="4611" max="4611" width="14.625" style="1" customWidth="1"/>
    <col min="4612" max="4612" width="4.875" style="1" customWidth="1"/>
    <col min="4613" max="4616" width="2.875" style="1" customWidth="1"/>
    <col min="4617" max="4617" width="3.875" style="1" customWidth="1"/>
    <col min="4618" max="4620" width="0" style="1" hidden="1" customWidth="1"/>
    <col min="4621" max="4621" width="4.375" style="1" customWidth="1"/>
    <col min="4622" max="4622" width="56.25" style="1" customWidth="1"/>
    <col min="4623" max="4623" width="16.625" style="1" customWidth="1"/>
    <col min="4624" max="4864" width="9" style="1"/>
    <col min="4865" max="4865" width="2.375" style="1" customWidth="1"/>
    <col min="4866" max="4866" width="1.875" style="1" customWidth="1"/>
    <col min="4867" max="4867" width="14.625" style="1" customWidth="1"/>
    <col min="4868" max="4868" width="4.875" style="1" customWidth="1"/>
    <col min="4869" max="4872" width="2.875" style="1" customWidth="1"/>
    <col min="4873" max="4873" width="3.875" style="1" customWidth="1"/>
    <col min="4874" max="4876" width="0" style="1" hidden="1" customWidth="1"/>
    <col min="4877" max="4877" width="4.375" style="1" customWidth="1"/>
    <col min="4878" max="4878" width="56.25" style="1" customWidth="1"/>
    <col min="4879" max="4879" width="16.625" style="1" customWidth="1"/>
    <col min="4880" max="5120" width="9" style="1"/>
    <col min="5121" max="5121" width="2.375" style="1" customWidth="1"/>
    <col min="5122" max="5122" width="1.875" style="1" customWidth="1"/>
    <col min="5123" max="5123" width="14.625" style="1" customWidth="1"/>
    <col min="5124" max="5124" width="4.875" style="1" customWidth="1"/>
    <col min="5125" max="5128" width="2.875" style="1" customWidth="1"/>
    <col min="5129" max="5129" width="3.875" style="1" customWidth="1"/>
    <col min="5130" max="5132" width="0" style="1" hidden="1" customWidth="1"/>
    <col min="5133" max="5133" width="4.375" style="1" customWidth="1"/>
    <col min="5134" max="5134" width="56.25" style="1" customWidth="1"/>
    <col min="5135" max="5135" width="16.625" style="1" customWidth="1"/>
    <col min="5136" max="5376" width="9" style="1"/>
    <col min="5377" max="5377" width="2.375" style="1" customWidth="1"/>
    <col min="5378" max="5378" width="1.875" style="1" customWidth="1"/>
    <col min="5379" max="5379" width="14.625" style="1" customWidth="1"/>
    <col min="5380" max="5380" width="4.875" style="1" customWidth="1"/>
    <col min="5381" max="5384" width="2.875" style="1" customWidth="1"/>
    <col min="5385" max="5385" width="3.875" style="1" customWidth="1"/>
    <col min="5386" max="5388" width="0" style="1" hidden="1" customWidth="1"/>
    <col min="5389" max="5389" width="4.375" style="1" customWidth="1"/>
    <col min="5390" max="5390" width="56.25" style="1" customWidth="1"/>
    <col min="5391" max="5391" width="16.625" style="1" customWidth="1"/>
    <col min="5392" max="5632" width="9" style="1"/>
    <col min="5633" max="5633" width="2.375" style="1" customWidth="1"/>
    <col min="5634" max="5634" width="1.875" style="1" customWidth="1"/>
    <col min="5635" max="5635" width="14.625" style="1" customWidth="1"/>
    <col min="5636" max="5636" width="4.875" style="1" customWidth="1"/>
    <col min="5637" max="5640" width="2.875" style="1" customWidth="1"/>
    <col min="5641" max="5641" width="3.875" style="1" customWidth="1"/>
    <col min="5642" max="5644" width="0" style="1" hidden="1" customWidth="1"/>
    <col min="5645" max="5645" width="4.375" style="1" customWidth="1"/>
    <col min="5646" max="5646" width="56.25" style="1" customWidth="1"/>
    <col min="5647" max="5647" width="16.625" style="1" customWidth="1"/>
    <col min="5648" max="5888" width="9" style="1"/>
    <col min="5889" max="5889" width="2.375" style="1" customWidth="1"/>
    <col min="5890" max="5890" width="1.875" style="1" customWidth="1"/>
    <col min="5891" max="5891" width="14.625" style="1" customWidth="1"/>
    <col min="5892" max="5892" width="4.875" style="1" customWidth="1"/>
    <col min="5893" max="5896" width="2.875" style="1" customWidth="1"/>
    <col min="5897" max="5897" width="3.875" style="1" customWidth="1"/>
    <col min="5898" max="5900" width="0" style="1" hidden="1" customWidth="1"/>
    <col min="5901" max="5901" width="4.375" style="1" customWidth="1"/>
    <col min="5902" max="5902" width="56.25" style="1" customWidth="1"/>
    <col min="5903" max="5903" width="16.625" style="1" customWidth="1"/>
    <col min="5904" max="6144" width="9" style="1"/>
    <col min="6145" max="6145" width="2.375" style="1" customWidth="1"/>
    <col min="6146" max="6146" width="1.875" style="1" customWidth="1"/>
    <col min="6147" max="6147" width="14.625" style="1" customWidth="1"/>
    <col min="6148" max="6148" width="4.875" style="1" customWidth="1"/>
    <col min="6149" max="6152" width="2.875" style="1" customWidth="1"/>
    <col min="6153" max="6153" width="3.875" style="1" customWidth="1"/>
    <col min="6154" max="6156" width="0" style="1" hidden="1" customWidth="1"/>
    <col min="6157" max="6157" width="4.375" style="1" customWidth="1"/>
    <col min="6158" max="6158" width="56.25" style="1" customWidth="1"/>
    <col min="6159" max="6159" width="16.625" style="1" customWidth="1"/>
    <col min="6160" max="6400" width="9" style="1"/>
    <col min="6401" max="6401" width="2.375" style="1" customWidth="1"/>
    <col min="6402" max="6402" width="1.875" style="1" customWidth="1"/>
    <col min="6403" max="6403" width="14.625" style="1" customWidth="1"/>
    <col min="6404" max="6404" width="4.875" style="1" customWidth="1"/>
    <col min="6405" max="6408" width="2.875" style="1" customWidth="1"/>
    <col min="6409" max="6409" width="3.875" style="1" customWidth="1"/>
    <col min="6410" max="6412" width="0" style="1" hidden="1" customWidth="1"/>
    <col min="6413" max="6413" width="4.375" style="1" customWidth="1"/>
    <col min="6414" max="6414" width="56.25" style="1" customWidth="1"/>
    <col min="6415" max="6415" width="16.625" style="1" customWidth="1"/>
    <col min="6416" max="6656" width="9" style="1"/>
    <col min="6657" max="6657" width="2.375" style="1" customWidth="1"/>
    <col min="6658" max="6658" width="1.875" style="1" customWidth="1"/>
    <col min="6659" max="6659" width="14.625" style="1" customWidth="1"/>
    <col min="6660" max="6660" width="4.875" style="1" customWidth="1"/>
    <col min="6661" max="6664" width="2.875" style="1" customWidth="1"/>
    <col min="6665" max="6665" width="3.875" style="1" customWidth="1"/>
    <col min="6666" max="6668" width="0" style="1" hidden="1" customWidth="1"/>
    <col min="6669" max="6669" width="4.375" style="1" customWidth="1"/>
    <col min="6670" max="6670" width="56.25" style="1" customWidth="1"/>
    <col min="6671" max="6671" width="16.625" style="1" customWidth="1"/>
    <col min="6672" max="6912" width="9" style="1"/>
    <col min="6913" max="6913" width="2.375" style="1" customWidth="1"/>
    <col min="6914" max="6914" width="1.875" style="1" customWidth="1"/>
    <col min="6915" max="6915" width="14.625" style="1" customWidth="1"/>
    <col min="6916" max="6916" width="4.875" style="1" customWidth="1"/>
    <col min="6917" max="6920" width="2.875" style="1" customWidth="1"/>
    <col min="6921" max="6921" width="3.875" style="1" customWidth="1"/>
    <col min="6922" max="6924" width="0" style="1" hidden="1" customWidth="1"/>
    <col min="6925" max="6925" width="4.375" style="1" customWidth="1"/>
    <col min="6926" max="6926" width="56.25" style="1" customWidth="1"/>
    <col min="6927" max="6927" width="16.625" style="1" customWidth="1"/>
    <col min="6928" max="7168" width="9" style="1"/>
    <col min="7169" max="7169" width="2.375" style="1" customWidth="1"/>
    <col min="7170" max="7170" width="1.875" style="1" customWidth="1"/>
    <col min="7171" max="7171" width="14.625" style="1" customWidth="1"/>
    <col min="7172" max="7172" width="4.875" style="1" customWidth="1"/>
    <col min="7173" max="7176" width="2.875" style="1" customWidth="1"/>
    <col min="7177" max="7177" width="3.875" style="1" customWidth="1"/>
    <col min="7178" max="7180" width="0" style="1" hidden="1" customWidth="1"/>
    <col min="7181" max="7181" width="4.375" style="1" customWidth="1"/>
    <col min="7182" max="7182" width="56.25" style="1" customWidth="1"/>
    <col min="7183" max="7183" width="16.625" style="1" customWidth="1"/>
    <col min="7184" max="7424" width="9" style="1"/>
    <col min="7425" max="7425" width="2.375" style="1" customWidth="1"/>
    <col min="7426" max="7426" width="1.875" style="1" customWidth="1"/>
    <col min="7427" max="7427" width="14.625" style="1" customWidth="1"/>
    <col min="7428" max="7428" width="4.875" style="1" customWidth="1"/>
    <col min="7429" max="7432" width="2.875" style="1" customWidth="1"/>
    <col min="7433" max="7433" width="3.875" style="1" customWidth="1"/>
    <col min="7434" max="7436" width="0" style="1" hidden="1" customWidth="1"/>
    <col min="7437" max="7437" width="4.375" style="1" customWidth="1"/>
    <col min="7438" max="7438" width="56.25" style="1" customWidth="1"/>
    <col min="7439" max="7439" width="16.625" style="1" customWidth="1"/>
    <col min="7440" max="7680" width="9" style="1"/>
    <col min="7681" max="7681" width="2.375" style="1" customWidth="1"/>
    <col min="7682" max="7682" width="1.875" style="1" customWidth="1"/>
    <col min="7683" max="7683" width="14.625" style="1" customWidth="1"/>
    <col min="7684" max="7684" width="4.875" style="1" customWidth="1"/>
    <col min="7685" max="7688" width="2.875" style="1" customWidth="1"/>
    <col min="7689" max="7689" width="3.875" style="1" customWidth="1"/>
    <col min="7690" max="7692" width="0" style="1" hidden="1" customWidth="1"/>
    <col min="7693" max="7693" width="4.375" style="1" customWidth="1"/>
    <col min="7694" max="7694" width="56.25" style="1" customWidth="1"/>
    <col min="7695" max="7695" width="16.625" style="1" customWidth="1"/>
    <col min="7696" max="7936" width="9" style="1"/>
    <col min="7937" max="7937" width="2.375" style="1" customWidth="1"/>
    <col min="7938" max="7938" width="1.875" style="1" customWidth="1"/>
    <col min="7939" max="7939" width="14.625" style="1" customWidth="1"/>
    <col min="7940" max="7940" width="4.875" style="1" customWidth="1"/>
    <col min="7941" max="7944" width="2.875" style="1" customWidth="1"/>
    <col min="7945" max="7945" width="3.875" style="1" customWidth="1"/>
    <col min="7946" max="7948" width="0" style="1" hidden="1" customWidth="1"/>
    <col min="7949" max="7949" width="4.375" style="1" customWidth="1"/>
    <col min="7950" max="7950" width="56.25" style="1" customWidth="1"/>
    <col min="7951" max="7951" width="16.625" style="1" customWidth="1"/>
    <col min="7952" max="8192" width="9" style="1"/>
    <col min="8193" max="8193" width="2.375" style="1" customWidth="1"/>
    <col min="8194" max="8194" width="1.875" style="1" customWidth="1"/>
    <col min="8195" max="8195" width="14.625" style="1" customWidth="1"/>
    <col min="8196" max="8196" width="4.875" style="1" customWidth="1"/>
    <col min="8197" max="8200" width="2.875" style="1" customWidth="1"/>
    <col min="8201" max="8201" width="3.875" style="1" customWidth="1"/>
    <col min="8202" max="8204" width="0" style="1" hidden="1" customWidth="1"/>
    <col min="8205" max="8205" width="4.375" style="1" customWidth="1"/>
    <col min="8206" max="8206" width="56.25" style="1" customWidth="1"/>
    <col min="8207" max="8207" width="16.625" style="1" customWidth="1"/>
    <col min="8208" max="8448" width="9" style="1"/>
    <col min="8449" max="8449" width="2.375" style="1" customWidth="1"/>
    <col min="8450" max="8450" width="1.875" style="1" customWidth="1"/>
    <col min="8451" max="8451" width="14.625" style="1" customWidth="1"/>
    <col min="8452" max="8452" width="4.875" style="1" customWidth="1"/>
    <col min="8453" max="8456" width="2.875" style="1" customWidth="1"/>
    <col min="8457" max="8457" width="3.875" style="1" customWidth="1"/>
    <col min="8458" max="8460" width="0" style="1" hidden="1" customWidth="1"/>
    <col min="8461" max="8461" width="4.375" style="1" customWidth="1"/>
    <col min="8462" max="8462" width="56.25" style="1" customWidth="1"/>
    <col min="8463" max="8463" width="16.625" style="1" customWidth="1"/>
    <col min="8464" max="8704" width="9" style="1"/>
    <col min="8705" max="8705" width="2.375" style="1" customWidth="1"/>
    <col min="8706" max="8706" width="1.875" style="1" customWidth="1"/>
    <col min="8707" max="8707" width="14.625" style="1" customWidth="1"/>
    <col min="8708" max="8708" width="4.875" style="1" customWidth="1"/>
    <col min="8709" max="8712" width="2.875" style="1" customWidth="1"/>
    <col min="8713" max="8713" width="3.875" style="1" customWidth="1"/>
    <col min="8714" max="8716" width="0" style="1" hidden="1" customWidth="1"/>
    <col min="8717" max="8717" width="4.375" style="1" customWidth="1"/>
    <col min="8718" max="8718" width="56.25" style="1" customWidth="1"/>
    <col min="8719" max="8719" width="16.625" style="1" customWidth="1"/>
    <col min="8720" max="8960" width="9" style="1"/>
    <col min="8961" max="8961" width="2.375" style="1" customWidth="1"/>
    <col min="8962" max="8962" width="1.875" style="1" customWidth="1"/>
    <col min="8963" max="8963" width="14.625" style="1" customWidth="1"/>
    <col min="8964" max="8964" width="4.875" style="1" customWidth="1"/>
    <col min="8965" max="8968" width="2.875" style="1" customWidth="1"/>
    <col min="8969" max="8969" width="3.875" style="1" customWidth="1"/>
    <col min="8970" max="8972" width="0" style="1" hidden="1" customWidth="1"/>
    <col min="8973" max="8973" width="4.375" style="1" customWidth="1"/>
    <col min="8974" max="8974" width="56.25" style="1" customWidth="1"/>
    <col min="8975" max="8975" width="16.625" style="1" customWidth="1"/>
    <col min="8976" max="9216" width="9" style="1"/>
    <col min="9217" max="9217" width="2.375" style="1" customWidth="1"/>
    <col min="9218" max="9218" width="1.875" style="1" customWidth="1"/>
    <col min="9219" max="9219" width="14.625" style="1" customWidth="1"/>
    <col min="9220" max="9220" width="4.875" style="1" customWidth="1"/>
    <col min="9221" max="9224" width="2.875" style="1" customWidth="1"/>
    <col min="9225" max="9225" width="3.875" style="1" customWidth="1"/>
    <col min="9226" max="9228" width="0" style="1" hidden="1" customWidth="1"/>
    <col min="9229" max="9229" width="4.375" style="1" customWidth="1"/>
    <col min="9230" max="9230" width="56.25" style="1" customWidth="1"/>
    <col min="9231" max="9231" width="16.625" style="1" customWidth="1"/>
    <col min="9232" max="9472" width="9" style="1"/>
    <col min="9473" max="9473" width="2.375" style="1" customWidth="1"/>
    <col min="9474" max="9474" width="1.875" style="1" customWidth="1"/>
    <col min="9475" max="9475" width="14.625" style="1" customWidth="1"/>
    <col min="9476" max="9476" width="4.875" style="1" customWidth="1"/>
    <col min="9477" max="9480" width="2.875" style="1" customWidth="1"/>
    <col min="9481" max="9481" width="3.875" style="1" customWidth="1"/>
    <col min="9482" max="9484" width="0" style="1" hidden="1" customWidth="1"/>
    <col min="9485" max="9485" width="4.375" style="1" customWidth="1"/>
    <col min="9486" max="9486" width="56.25" style="1" customWidth="1"/>
    <col min="9487" max="9487" width="16.625" style="1" customWidth="1"/>
    <col min="9488" max="9728" width="9" style="1"/>
    <col min="9729" max="9729" width="2.375" style="1" customWidth="1"/>
    <col min="9730" max="9730" width="1.875" style="1" customWidth="1"/>
    <col min="9731" max="9731" width="14.625" style="1" customWidth="1"/>
    <col min="9732" max="9732" width="4.875" style="1" customWidth="1"/>
    <col min="9733" max="9736" width="2.875" style="1" customWidth="1"/>
    <col min="9737" max="9737" width="3.875" style="1" customWidth="1"/>
    <col min="9738" max="9740" width="0" style="1" hidden="1" customWidth="1"/>
    <col min="9741" max="9741" width="4.375" style="1" customWidth="1"/>
    <col min="9742" max="9742" width="56.25" style="1" customWidth="1"/>
    <col min="9743" max="9743" width="16.625" style="1" customWidth="1"/>
    <col min="9744" max="9984" width="9" style="1"/>
    <col min="9985" max="9985" width="2.375" style="1" customWidth="1"/>
    <col min="9986" max="9986" width="1.875" style="1" customWidth="1"/>
    <col min="9987" max="9987" width="14.625" style="1" customWidth="1"/>
    <col min="9988" max="9988" width="4.875" style="1" customWidth="1"/>
    <col min="9989" max="9992" width="2.875" style="1" customWidth="1"/>
    <col min="9993" max="9993" width="3.875" style="1" customWidth="1"/>
    <col min="9994" max="9996" width="0" style="1" hidden="1" customWidth="1"/>
    <col min="9997" max="9997" width="4.375" style="1" customWidth="1"/>
    <col min="9998" max="9998" width="56.25" style="1" customWidth="1"/>
    <col min="9999" max="9999" width="16.625" style="1" customWidth="1"/>
    <col min="10000" max="10240" width="9" style="1"/>
    <col min="10241" max="10241" width="2.375" style="1" customWidth="1"/>
    <col min="10242" max="10242" width="1.875" style="1" customWidth="1"/>
    <col min="10243" max="10243" width="14.625" style="1" customWidth="1"/>
    <col min="10244" max="10244" width="4.875" style="1" customWidth="1"/>
    <col min="10245" max="10248" width="2.875" style="1" customWidth="1"/>
    <col min="10249" max="10249" width="3.875" style="1" customWidth="1"/>
    <col min="10250" max="10252" width="0" style="1" hidden="1" customWidth="1"/>
    <col min="10253" max="10253" width="4.375" style="1" customWidth="1"/>
    <col min="10254" max="10254" width="56.25" style="1" customWidth="1"/>
    <col min="10255" max="10255" width="16.625" style="1" customWidth="1"/>
    <col min="10256" max="10496" width="9" style="1"/>
    <col min="10497" max="10497" width="2.375" style="1" customWidth="1"/>
    <col min="10498" max="10498" width="1.875" style="1" customWidth="1"/>
    <col min="10499" max="10499" width="14.625" style="1" customWidth="1"/>
    <col min="10500" max="10500" width="4.875" style="1" customWidth="1"/>
    <col min="10501" max="10504" width="2.875" style="1" customWidth="1"/>
    <col min="10505" max="10505" width="3.875" style="1" customWidth="1"/>
    <col min="10506" max="10508" width="0" style="1" hidden="1" customWidth="1"/>
    <col min="10509" max="10509" width="4.375" style="1" customWidth="1"/>
    <col min="10510" max="10510" width="56.25" style="1" customWidth="1"/>
    <col min="10511" max="10511" width="16.625" style="1" customWidth="1"/>
    <col min="10512" max="10752" width="9" style="1"/>
    <col min="10753" max="10753" width="2.375" style="1" customWidth="1"/>
    <col min="10754" max="10754" width="1.875" style="1" customWidth="1"/>
    <col min="10755" max="10755" width="14.625" style="1" customWidth="1"/>
    <col min="10756" max="10756" width="4.875" style="1" customWidth="1"/>
    <col min="10757" max="10760" width="2.875" style="1" customWidth="1"/>
    <col min="10761" max="10761" width="3.875" style="1" customWidth="1"/>
    <col min="10762" max="10764" width="0" style="1" hidden="1" customWidth="1"/>
    <col min="10765" max="10765" width="4.375" style="1" customWidth="1"/>
    <col min="10766" max="10766" width="56.25" style="1" customWidth="1"/>
    <col min="10767" max="10767" width="16.625" style="1" customWidth="1"/>
    <col min="10768" max="11008" width="9" style="1"/>
    <col min="11009" max="11009" width="2.375" style="1" customWidth="1"/>
    <col min="11010" max="11010" width="1.875" style="1" customWidth="1"/>
    <col min="11011" max="11011" width="14.625" style="1" customWidth="1"/>
    <col min="11012" max="11012" width="4.875" style="1" customWidth="1"/>
    <col min="11013" max="11016" width="2.875" style="1" customWidth="1"/>
    <col min="11017" max="11017" width="3.875" style="1" customWidth="1"/>
    <col min="11018" max="11020" width="0" style="1" hidden="1" customWidth="1"/>
    <col min="11021" max="11021" width="4.375" style="1" customWidth="1"/>
    <col min="11022" max="11022" width="56.25" style="1" customWidth="1"/>
    <col min="11023" max="11023" width="16.625" style="1" customWidth="1"/>
    <col min="11024" max="11264" width="9" style="1"/>
    <col min="11265" max="11265" width="2.375" style="1" customWidth="1"/>
    <col min="11266" max="11266" width="1.875" style="1" customWidth="1"/>
    <col min="11267" max="11267" width="14.625" style="1" customWidth="1"/>
    <col min="11268" max="11268" width="4.875" style="1" customWidth="1"/>
    <col min="11269" max="11272" width="2.875" style="1" customWidth="1"/>
    <col min="11273" max="11273" width="3.875" style="1" customWidth="1"/>
    <col min="11274" max="11276" width="0" style="1" hidden="1" customWidth="1"/>
    <col min="11277" max="11277" width="4.375" style="1" customWidth="1"/>
    <col min="11278" max="11278" width="56.25" style="1" customWidth="1"/>
    <col min="11279" max="11279" width="16.625" style="1" customWidth="1"/>
    <col min="11280" max="11520" width="9" style="1"/>
    <col min="11521" max="11521" width="2.375" style="1" customWidth="1"/>
    <col min="11522" max="11522" width="1.875" style="1" customWidth="1"/>
    <col min="11523" max="11523" width="14.625" style="1" customWidth="1"/>
    <col min="11524" max="11524" width="4.875" style="1" customWidth="1"/>
    <col min="11525" max="11528" width="2.875" style="1" customWidth="1"/>
    <col min="11529" max="11529" width="3.875" style="1" customWidth="1"/>
    <col min="11530" max="11532" width="0" style="1" hidden="1" customWidth="1"/>
    <col min="11533" max="11533" width="4.375" style="1" customWidth="1"/>
    <col min="11534" max="11534" width="56.25" style="1" customWidth="1"/>
    <col min="11535" max="11535" width="16.625" style="1" customWidth="1"/>
    <col min="11536" max="11776" width="9" style="1"/>
    <col min="11777" max="11777" width="2.375" style="1" customWidth="1"/>
    <col min="11778" max="11778" width="1.875" style="1" customWidth="1"/>
    <col min="11779" max="11779" width="14.625" style="1" customWidth="1"/>
    <col min="11780" max="11780" width="4.875" style="1" customWidth="1"/>
    <col min="11781" max="11784" width="2.875" style="1" customWidth="1"/>
    <col min="11785" max="11785" width="3.875" style="1" customWidth="1"/>
    <col min="11786" max="11788" width="0" style="1" hidden="1" customWidth="1"/>
    <col min="11789" max="11789" width="4.375" style="1" customWidth="1"/>
    <col min="11790" max="11790" width="56.25" style="1" customWidth="1"/>
    <col min="11791" max="11791" width="16.625" style="1" customWidth="1"/>
    <col min="11792" max="12032" width="9" style="1"/>
    <col min="12033" max="12033" width="2.375" style="1" customWidth="1"/>
    <col min="12034" max="12034" width="1.875" style="1" customWidth="1"/>
    <col min="12035" max="12035" width="14.625" style="1" customWidth="1"/>
    <col min="12036" max="12036" width="4.875" style="1" customWidth="1"/>
    <col min="12037" max="12040" width="2.875" style="1" customWidth="1"/>
    <col min="12041" max="12041" width="3.875" style="1" customWidth="1"/>
    <col min="12042" max="12044" width="0" style="1" hidden="1" customWidth="1"/>
    <col min="12045" max="12045" width="4.375" style="1" customWidth="1"/>
    <col min="12046" max="12046" width="56.25" style="1" customWidth="1"/>
    <col min="12047" max="12047" width="16.625" style="1" customWidth="1"/>
    <col min="12048" max="12288" width="9" style="1"/>
    <col min="12289" max="12289" width="2.375" style="1" customWidth="1"/>
    <col min="12290" max="12290" width="1.875" style="1" customWidth="1"/>
    <col min="12291" max="12291" width="14.625" style="1" customWidth="1"/>
    <col min="12292" max="12292" width="4.875" style="1" customWidth="1"/>
    <col min="12293" max="12296" width="2.875" style="1" customWidth="1"/>
    <col min="12297" max="12297" width="3.875" style="1" customWidth="1"/>
    <col min="12298" max="12300" width="0" style="1" hidden="1" customWidth="1"/>
    <col min="12301" max="12301" width="4.375" style="1" customWidth="1"/>
    <col min="12302" max="12302" width="56.25" style="1" customWidth="1"/>
    <col min="12303" max="12303" width="16.625" style="1" customWidth="1"/>
    <col min="12304" max="12544" width="9" style="1"/>
    <col min="12545" max="12545" width="2.375" style="1" customWidth="1"/>
    <col min="12546" max="12546" width="1.875" style="1" customWidth="1"/>
    <col min="12547" max="12547" width="14.625" style="1" customWidth="1"/>
    <col min="12548" max="12548" width="4.875" style="1" customWidth="1"/>
    <col min="12549" max="12552" width="2.875" style="1" customWidth="1"/>
    <col min="12553" max="12553" width="3.875" style="1" customWidth="1"/>
    <col min="12554" max="12556" width="0" style="1" hidden="1" customWidth="1"/>
    <col min="12557" max="12557" width="4.375" style="1" customWidth="1"/>
    <col min="12558" max="12558" width="56.25" style="1" customWidth="1"/>
    <col min="12559" max="12559" width="16.625" style="1" customWidth="1"/>
    <col min="12560" max="12800" width="9" style="1"/>
    <col min="12801" max="12801" width="2.375" style="1" customWidth="1"/>
    <col min="12802" max="12802" width="1.875" style="1" customWidth="1"/>
    <col min="12803" max="12803" width="14.625" style="1" customWidth="1"/>
    <col min="12804" max="12804" width="4.875" style="1" customWidth="1"/>
    <col min="12805" max="12808" width="2.875" style="1" customWidth="1"/>
    <col min="12809" max="12809" width="3.875" style="1" customWidth="1"/>
    <col min="12810" max="12812" width="0" style="1" hidden="1" customWidth="1"/>
    <col min="12813" max="12813" width="4.375" style="1" customWidth="1"/>
    <col min="12814" max="12814" width="56.25" style="1" customWidth="1"/>
    <col min="12815" max="12815" width="16.625" style="1" customWidth="1"/>
    <col min="12816" max="13056" width="9" style="1"/>
    <col min="13057" max="13057" width="2.375" style="1" customWidth="1"/>
    <col min="13058" max="13058" width="1.875" style="1" customWidth="1"/>
    <col min="13059" max="13059" width="14.625" style="1" customWidth="1"/>
    <col min="13060" max="13060" width="4.875" style="1" customWidth="1"/>
    <col min="13061" max="13064" width="2.875" style="1" customWidth="1"/>
    <col min="13065" max="13065" width="3.875" style="1" customWidth="1"/>
    <col min="13066" max="13068" width="0" style="1" hidden="1" customWidth="1"/>
    <col min="13069" max="13069" width="4.375" style="1" customWidth="1"/>
    <col min="13070" max="13070" width="56.25" style="1" customWidth="1"/>
    <col min="13071" max="13071" width="16.625" style="1" customWidth="1"/>
    <col min="13072" max="13312" width="9" style="1"/>
    <col min="13313" max="13313" width="2.375" style="1" customWidth="1"/>
    <col min="13314" max="13314" width="1.875" style="1" customWidth="1"/>
    <col min="13315" max="13315" width="14.625" style="1" customWidth="1"/>
    <col min="13316" max="13316" width="4.875" style="1" customWidth="1"/>
    <col min="13317" max="13320" width="2.875" style="1" customWidth="1"/>
    <col min="13321" max="13321" width="3.875" style="1" customWidth="1"/>
    <col min="13322" max="13324" width="0" style="1" hidden="1" customWidth="1"/>
    <col min="13325" max="13325" width="4.375" style="1" customWidth="1"/>
    <col min="13326" max="13326" width="56.25" style="1" customWidth="1"/>
    <col min="13327" max="13327" width="16.625" style="1" customWidth="1"/>
    <col min="13328" max="13568" width="9" style="1"/>
    <col min="13569" max="13569" width="2.375" style="1" customWidth="1"/>
    <col min="13570" max="13570" width="1.875" style="1" customWidth="1"/>
    <col min="13571" max="13571" width="14.625" style="1" customWidth="1"/>
    <col min="13572" max="13572" width="4.875" style="1" customWidth="1"/>
    <col min="13573" max="13576" width="2.875" style="1" customWidth="1"/>
    <col min="13577" max="13577" width="3.875" style="1" customWidth="1"/>
    <col min="13578" max="13580" width="0" style="1" hidden="1" customWidth="1"/>
    <col min="13581" max="13581" width="4.375" style="1" customWidth="1"/>
    <col min="13582" max="13582" width="56.25" style="1" customWidth="1"/>
    <col min="13583" max="13583" width="16.625" style="1" customWidth="1"/>
    <col min="13584" max="13824" width="9" style="1"/>
    <col min="13825" max="13825" width="2.375" style="1" customWidth="1"/>
    <col min="13826" max="13826" width="1.875" style="1" customWidth="1"/>
    <col min="13827" max="13827" width="14.625" style="1" customWidth="1"/>
    <col min="13828" max="13828" width="4.875" style="1" customWidth="1"/>
    <col min="13829" max="13832" width="2.875" style="1" customWidth="1"/>
    <col min="13833" max="13833" width="3.875" style="1" customWidth="1"/>
    <col min="13834" max="13836" width="0" style="1" hidden="1" customWidth="1"/>
    <col min="13837" max="13837" width="4.375" style="1" customWidth="1"/>
    <col min="13838" max="13838" width="56.25" style="1" customWidth="1"/>
    <col min="13839" max="13839" width="16.625" style="1" customWidth="1"/>
    <col min="13840" max="14080" width="9" style="1"/>
    <col min="14081" max="14081" width="2.375" style="1" customWidth="1"/>
    <col min="14082" max="14082" width="1.875" style="1" customWidth="1"/>
    <col min="14083" max="14083" width="14.625" style="1" customWidth="1"/>
    <col min="14084" max="14084" width="4.875" style="1" customWidth="1"/>
    <col min="14085" max="14088" width="2.875" style="1" customWidth="1"/>
    <col min="14089" max="14089" width="3.875" style="1" customWidth="1"/>
    <col min="14090" max="14092" width="0" style="1" hidden="1" customWidth="1"/>
    <col min="14093" max="14093" width="4.375" style="1" customWidth="1"/>
    <col min="14094" max="14094" width="56.25" style="1" customWidth="1"/>
    <col min="14095" max="14095" width="16.625" style="1" customWidth="1"/>
    <col min="14096" max="14336" width="9" style="1"/>
    <col min="14337" max="14337" width="2.375" style="1" customWidth="1"/>
    <col min="14338" max="14338" width="1.875" style="1" customWidth="1"/>
    <col min="14339" max="14339" width="14.625" style="1" customWidth="1"/>
    <col min="14340" max="14340" width="4.875" style="1" customWidth="1"/>
    <col min="14341" max="14344" width="2.875" style="1" customWidth="1"/>
    <col min="14345" max="14345" width="3.875" style="1" customWidth="1"/>
    <col min="14346" max="14348" width="0" style="1" hidden="1" customWidth="1"/>
    <col min="14349" max="14349" width="4.375" style="1" customWidth="1"/>
    <col min="14350" max="14350" width="56.25" style="1" customWidth="1"/>
    <col min="14351" max="14351" width="16.625" style="1" customWidth="1"/>
    <col min="14352" max="14592" width="9" style="1"/>
    <col min="14593" max="14593" width="2.375" style="1" customWidth="1"/>
    <col min="14594" max="14594" width="1.875" style="1" customWidth="1"/>
    <col min="14595" max="14595" width="14.625" style="1" customWidth="1"/>
    <col min="14596" max="14596" width="4.875" style="1" customWidth="1"/>
    <col min="14597" max="14600" width="2.875" style="1" customWidth="1"/>
    <col min="14601" max="14601" width="3.875" style="1" customWidth="1"/>
    <col min="14602" max="14604" width="0" style="1" hidden="1" customWidth="1"/>
    <col min="14605" max="14605" width="4.375" style="1" customWidth="1"/>
    <col min="14606" max="14606" width="56.25" style="1" customWidth="1"/>
    <col min="14607" max="14607" width="16.625" style="1" customWidth="1"/>
    <col min="14608" max="14848" width="9" style="1"/>
    <col min="14849" max="14849" width="2.375" style="1" customWidth="1"/>
    <col min="14850" max="14850" width="1.875" style="1" customWidth="1"/>
    <col min="14851" max="14851" width="14.625" style="1" customWidth="1"/>
    <col min="14852" max="14852" width="4.875" style="1" customWidth="1"/>
    <col min="14853" max="14856" width="2.875" style="1" customWidth="1"/>
    <col min="14857" max="14857" width="3.875" style="1" customWidth="1"/>
    <col min="14858" max="14860" width="0" style="1" hidden="1" customWidth="1"/>
    <col min="14861" max="14861" width="4.375" style="1" customWidth="1"/>
    <col min="14862" max="14862" width="56.25" style="1" customWidth="1"/>
    <col min="14863" max="14863" width="16.625" style="1" customWidth="1"/>
    <col min="14864" max="15104" width="9" style="1"/>
    <col min="15105" max="15105" width="2.375" style="1" customWidth="1"/>
    <col min="15106" max="15106" width="1.875" style="1" customWidth="1"/>
    <col min="15107" max="15107" width="14.625" style="1" customWidth="1"/>
    <col min="15108" max="15108" width="4.875" style="1" customWidth="1"/>
    <col min="15109" max="15112" width="2.875" style="1" customWidth="1"/>
    <col min="15113" max="15113" width="3.875" style="1" customWidth="1"/>
    <col min="15114" max="15116" width="0" style="1" hidden="1" customWidth="1"/>
    <col min="15117" max="15117" width="4.375" style="1" customWidth="1"/>
    <col min="15118" max="15118" width="56.25" style="1" customWidth="1"/>
    <col min="15119" max="15119" width="16.625" style="1" customWidth="1"/>
    <col min="15120" max="15360" width="9" style="1"/>
    <col min="15361" max="15361" width="2.375" style="1" customWidth="1"/>
    <col min="15362" max="15362" width="1.875" style="1" customWidth="1"/>
    <col min="15363" max="15363" width="14.625" style="1" customWidth="1"/>
    <col min="15364" max="15364" width="4.875" style="1" customWidth="1"/>
    <col min="15365" max="15368" width="2.875" style="1" customWidth="1"/>
    <col min="15369" max="15369" width="3.875" style="1" customWidth="1"/>
    <col min="15370" max="15372" width="0" style="1" hidden="1" customWidth="1"/>
    <col min="15373" max="15373" width="4.375" style="1" customWidth="1"/>
    <col min="15374" max="15374" width="56.25" style="1" customWidth="1"/>
    <col min="15375" max="15375" width="16.625" style="1" customWidth="1"/>
    <col min="15376" max="15616" width="9" style="1"/>
    <col min="15617" max="15617" width="2.375" style="1" customWidth="1"/>
    <col min="15618" max="15618" width="1.875" style="1" customWidth="1"/>
    <col min="15619" max="15619" width="14.625" style="1" customWidth="1"/>
    <col min="15620" max="15620" width="4.875" style="1" customWidth="1"/>
    <col min="15621" max="15624" width="2.875" style="1" customWidth="1"/>
    <col min="15625" max="15625" width="3.875" style="1" customWidth="1"/>
    <col min="15626" max="15628" width="0" style="1" hidden="1" customWidth="1"/>
    <col min="15629" max="15629" width="4.375" style="1" customWidth="1"/>
    <col min="15630" max="15630" width="56.25" style="1" customWidth="1"/>
    <col min="15631" max="15631" width="16.625" style="1" customWidth="1"/>
    <col min="15632" max="15872" width="9" style="1"/>
    <col min="15873" max="15873" width="2.375" style="1" customWidth="1"/>
    <col min="15874" max="15874" width="1.875" style="1" customWidth="1"/>
    <col min="15875" max="15875" width="14.625" style="1" customWidth="1"/>
    <col min="15876" max="15876" width="4.875" style="1" customWidth="1"/>
    <col min="15877" max="15880" width="2.875" style="1" customWidth="1"/>
    <col min="15881" max="15881" width="3.875" style="1" customWidth="1"/>
    <col min="15882" max="15884" width="0" style="1" hidden="1" customWidth="1"/>
    <col min="15885" max="15885" width="4.375" style="1" customWidth="1"/>
    <col min="15886" max="15886" width="56.25" style="1" customWidth="1"/>
    <col min="15887" max="15887" width="16.625" style="1" customWidth="1"/>
    <col min="15888" max="16128" width="9" style="1"/>
    <col min="16129" max="16129" width="2.375" style="1" customWidth="1"/>
    <col min="16130" max="16130" width="1.875" style="1" customWidth="1"/>
    <col min="16131" max="16131" width="14.625" style="1" customWidth="1"/>
    <col min="16132" max="16132" width="4.875" style="1" customWidth="1"/>
    <col min="16133" max="16136" width="2.875" style="1" customWidth="1"/>
    <col min="16137" max="16137" width="3.875" style="1" customWidth="1"/>
    <col min="16138" max="16140" width="0" style="1" hidden="1" customWidth="1"/>
    <col min="16141" max="16141" width="4.375" style="1" customWidth="1"/>
    <col min="16142" max="16142" width="56.25" style="1" customWidth="1"/>
    <col min="16143" max="16143" width="16.625" style="1" customWidth="1"/>
    <col min="16144" max="16384" width="9" style="1"/>
  </cols>
  <sheetData>
    <row r="1" spans="1:64" ht="12" customHeight="1">
      <c r="A1" s="3">
        <v>1.7</v>
      </c>
      <c r="B1" s="25"/>
      <c r="C1" s="24">
        <v>15</v>
      </c>
      <c r="D1" s="24">
        <v>4.2</v>
      </c>
      <c r="E1" s="24">
        <v>2.2000000000000002</v>
      </c>
      <c r="F1" s="24">
        <v>2.2000000000000002</v>
      </c>
      <c r="G1" s="24">
        <v>2.2000000000000002</v>
      </c>
      <c r="H1" s="24">
        <v>2.2000000000000002</v>
      </c>
      <c r="I1" s="24">
        <v>3.3</v>
      </c>
      <c r="J1" s="24">
        <v>2.2000000000000002</v>
      </c>
      <c r="K1" s="24">
        <v>2.2000000000000002</v>
      </c>
      <c r="L1" s="24">
        <v>13</v>
      </c>
      <c r="M1" s="25"/>
      <c r="N1" s="24">
        <v>62</v>
      </c>
      <c r="O1" s="24">
        <v>16</v>
      </c>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1" t="s">
        <v>91</v>
      </c>
    </row>
    <row r="2" spans="1:64" ht="18.75">
      <c r="A2" s="3"/>
      <c r="C2" s="28" t="s">
        <v>90</v>
      </c>
      <c r="D2" s="4"/>
      <c r="E2" s="4"/>
      <c r="F2" s="4"/>
      <c r="G2" s="4"/>
      <c r="H2" s="4"/>
      <c r="I2" s="4"/>
      <c r="J2" s="4"/>
      <c r="K2" s="4"/>
      <c r="L2" s="4"/>
      <c r="N2" s="4"/>
      <c r="O2" s="4"/>
      <c r="P2" s="4"/>
    </row>
    <row r="3" spans="1:64">
      <c r="A3" s="3"/>
      <c r="B3" s="22" t="s">
        <v>89</v>
      </c>
      <c r="C3" s="17" t="s">
        <v>78</v>
      </c>
      <c r="D3" s="17" t="s">
        <v>77</v>
      </c>
      <c r="E3" s="17" t="s">
        <v>76</v>
      </c>
      <c r="F3" s="17" t="s">
        <v>75</v>
      </c>
      <c r="G3" s="17" t="s">
        <v>74</v>
      </c>
      <c r="H3" s="17" t="s">
        <v>73</v>
      </c>
      <c r="I3" s="20" t="s">
        <v>72</v>
      </c>
      <c r="J3" s="19" t="s">
        <v>71</v>
      </c>
      <c r="K3" s="19" t="s">
        <v>70</v>
      </c>
      <c r="L3" s="19" t="s">
        <v>69</v>
      </c>
      <c r="M3" s="18" t="s">
        <v>68</v>
      </c>
      <c r="N3" s="17" t="s">
        <v>67</v>
      </c>
      <c r="O3" s="17" t="s">
        <v>66</v>
      </c>
      <c r="P3" s="4"/>
    </row>
    <row r="4" spans="1:64" ht="27">
      <c r="A4" s="3"/>
      <c r="B4" s="12"/>
      <c r="C4" s="4" t="s">
        <v>88</v>
      </c>
      <c r="D4" s="4" t="s">
        <v>33</v>
      </c>
      <c r="E4" s="4">
        <v>34</v>
      </c>
      <c r="F4" s="4"/>
      <c r="G4" s="4"/>
      <c r="H4" s="4" t="str">
        <f t="shared" ref="H4:H15" si="0">IF(G4="","",MID("日月火水木金土",WEEKDAY(DATE(I4,F4,G4),1),1))</f>
        <v/>
      </c>
      <c r="I4" s="10">
        <f t="shared" ref="I4:I15" si="1">(D4="大正")*1911+(D4="昭和")*1925+(D4="平成")*1988+E4</f>
        <v>1959</v>
      </c>
      <c r="J4" s="9">
        <f t="shared" ref="J4:J15" si="2">IF(F4&gt;1,F4,1)</f>
        <v>1</v>
      </c>
      <c r="K4" s="9">
        <f t="shared" ref="K4:K15" si="3">IF(G4&gt;1,G4,1)</f>
        <v>1</v>
      </c>
      <c r="L4" s="8">
        <f t="shared" ref="L4:L15" si="4">DATE(I4,J4,K4)</f>
        <v>21551</v>
      </c>
      <c r="M4" s="7"/>
      <c r="N4" s="4" t="s">
        <v>87</v>
      </c>
      <c r="O4" s="4"/>
      <c r="P4" s="4"/>
    </row>
    <row r="5" spans="1:64">
      <c r="A5" s="3"/>
      <c r="B5" s="12"/>
      <c r="C5" s="4" t="s">
        <v>86</v>
      </c>
      <c r="D5" s="4" t="s">
        <v>83</v>
      </c>
      <c r="E5" s="4">
        <v>9</v>
      </c>
      <c r="F5" s="4">
        <v>3</v>
      </c>
      <c r="G5" s="4"/>
      <c r="H5" s="4" t="str">
        <f t="shared" si="0"/>
        <v/>
      </c>
      <c r="I5" s="10">
        <f t="shared" si="1"/>
        <v>1997</v>
      </c>
      <c r="J5" s="9">
        <f t="shared" si="2"/>
        <v>3</v>
      </c>
      <c r="K5" s="9">
        <f t="shared" si="3"/>
        <v>1</v>
      </c>
      <c r="L5" s="8">
        <f t="shared" si="4"/>
        <v>35490</v>
      </c>
      <c r="M5" s="7"/>
      <c r="N5" s="4" t="s">
        <v>85</v>
      </c>
      <c r="O5" s="4"/>
      <c r="P5" s="4"/>
    </row>
    <row r="6" spans="1:64">
      <c r="A6" s="3"/>
      <c r="B6" s="12"/>
      <c r="C6" s="4" t="s">
        <v>84</v>
      </c>
      <c r="D6" s="4" t="s">
        <v>83</v>
      </c>
      <c r="E6" s="4">
        <v>18</v>
      </c>
      <c r="F6" s="4">
        <v>6</v>
      </c>
      <c r="G6" s="4">
        <v>1</v>
      </c>
      <c r="H6" s="4" t="str">
        <f t="shared" si="0"/>
        <v>木</v>
      </c>
      <c r="I6" s="10">
        <f t="shared" si="1"/>
        <v>2006</v>
      </c>
      <c r="J6" s="9">
        <f t="shared" si="2"/>
        <v>6</v>
      </c>
      <c r="K6" s="9">
        <f t="shared" si="3"/>
        <v>1</v>
      </c>
      <c r="L6" s="8">
        <f t="shared" si="4"/>
        <v>38869</v>
      </c>
      <c r="M6" s="7"/>
      <c r="N6" s="4" t="s">
        <v>82</v>
      </c>
      <c r="O6" s="4"/>
      <c r="P6" s="4"/>
    </row>
    <row r="7" spans="1:64">
      <c r="A7" s="3"/>
      <c r="B7" s="12"/>
      <c r="C7" s="4"/>
      <c r="D7" s="4"/>
      <c r="E7" s="4"/>
      <c r="F7" s="4"/>
      <c r="G7" s="4"/>
      <c r="H7" s="4" t="str">
        <f t="shared" si="0"/>
        <v/>
      </c>
      <c r="I7" s="10">
        <f t="shared" si="1"/>
        <v>0</v>
      </c>
      <c r="J7" s="9">
        <f t="shared" si="2"/>
        <v>1</v>
      </c>
      <c r="K7" s="9">
        <f t="shared" si="3"/>
        <v>1</v>
      </c>
      <c r="L7" s="8">
        <f t="shared" si="4"/>
        <v>1</v>
      </c>
      <c r="M7" s="7"/>
      <c r="N7" s="4"/>
      <c r="O7" s="4"/>
      <c r="P7" s="4"/>
    </row>
    <row r="8" spans="1:64">
      <c r="A8" s="3"/>
      <c r="B8" s="12"/>
      <c r="C8" s="4"/>
      <c r="D8" s="4"/>
      <c r="E8" s="4"/>
      <c r="F8" s="4"/>
      <c r="G8" s="4"/>
      <c r="H8" s="4" t="str">
        <f t="shared" si="0"/>
        <v/>
      </c>
      <c r="I8" s="10">
        <f t="shared" si="1"/>
        <v>0</v>
      </c>
      <c r="J8" s="9">
        <f t="shared" si="2"/>
        <v>1</v>
      </c>
      <c r="K8" s="9">
        <f t="shared" si="3"/>
        <v>1</v>
      </c>
      <c r="L8" s="8">
        <f t="shared" si="4"/>
        <v>1</v>
      </c>
      <c r="M8" s="7"/>
      <c r="N8" s="4"/>
      <c r="O8" s="4"/>
      <c r="P8" s="4"/>
    </row>
    <row r="9" spans="1:64">
      <c r="A9" s="3"/>
      <c r="B9" s="12"/>
      <c r="C9" s="4"/>
      <c r="D9" s="4"/>
      <c r="E9" s="4"/>
      <c r="F9" s="4"/>
      <c r="G9" s="4"/>
      <c r="H9" s="4" t="str">
        <f t="shared" si="0"/>
        <v/>
      </c>
      <c r="I9" s="10">
        <f t="shared" si="1"/>
        <v>0</v>
      </c>
      <c r="J9" s="9">
        <f t="shared" si="2"/>
        <v>1</v>
      </c>
      <c r="K9" s="9">
        <f t="shared" si="3"/>
        <v>1</v>
      </c>
      <c r="L9" s="8">
        <f t="shared" si="4"/>
        <v>1</v>
      </c>
      <c r="M9" s="7"/>
      <c r="N9" s="4"/>
      <c r="O9" s="4"/>
      <c r="P9" s="4"/>
    </row>
    <row r="10" spans="1:64">
      <c r="A10" s="3"/>
      <c r="B10" s="12"/>
      <c r="C10" s="4"/>
      <c r="D10" s="4"/>
      <c r="E10" s="4"/>
      <c r="F10" s="4"/>
      <c r="G10" s="4"/>
      <c r="H10" s="4" t="str">
        <f t="shared" si="0"/>
        <v/>
      </c>
      <c r="I10" s="10">
        <f t="shared" si="1"/>
        <v>0</v>
      </c>
      <c r="J10" s="9">
        <f t="shared" si="2"/>
        <v>1</v>
      </c>
      <c r="K10" s="9">
        <f t="shared" si="3"/>
        <v>1</v>
      </c>
      <c r="L10" s="8">
        <f t="shared" si="4"/>
        <v>1</v>
      </c>
      <c r="M10" s="7"/>
      <c r="N10" s="4"/>
      <c r="O10" s="4"/>
      <c r="P10" s="4"/>
    </row>
    <row r="11" spans="1:64">
      <c r="A11" s="3"/>
      <c r="B11" s="12"/>
      <c r="C11" s="4"/>
      <c r="D11" s="4"/>
      <c r="E11" s="4"/>
      <c r="F11" s="4"/>
      <c r="G11" s="4"/>
      <c r="H11" s="4" t="str">
        <f t="shared" si="0"/>
        <v/>
      </c>
      <c r="I11" s="10">
        <f t="shared" si="1"/>
        <v>0</v>
      </c>
      <c r="J11" s="9">
        <f t="shared" si="2"/>
        <v>1</v>
      </c>
      <c r="K11" s="9">
        <f t="shared" si="3"/>
        <v>1</v>
      </c>
      <c r="L11" s="8">
        <f t="shared" si="4"/>
        <v>1</v>
      </c>
      <c r="M11" s="7"/>
      <c r="N11" s="4"/>
      <c r="O11" s="4"/>
      <c r="P11" s="4"/>
    </row>
    <row r="12" spans="1:64">
      <c r="A12" s="3"/>
      <c r="B12" s="12"/>
      <c r="C12" s="4"/>
      <c r="D12" s="4"/>
      <c r="E12" s="4"/>
      <c r="F12" s="4"/>
      <c r="G12" s="4"/>
      <c r="H12" s="4" t="str">
        <f t="shared" si="0"/>
        <v/>
      </c>
      <c r="I12" s="10">
        <f t="shared" si="1"/>
        <v>0</v>
      </c>
      <c r="J12" s="9">
        <f t="shared" si="2"/>
        <v>1</v>
      </c>
      <c r="K12" s="9">
        <f t="shared" si="3"/>
        <v>1</v>
      </c>
      <c r="L12" s="8">
        <f t="shared" si="4"/>
        <v>1</v>
      </c>
      <c r="M12" s="7"/>
      <c r="N12" s="4"/>
      <c r="O12" s="4"/>
      <c r="P12" s="4"/>
    </row>
    <row r="13" spans="1:64">
      <c r="A13" s="3"/>
      <c r="B13" s="12"/>
      <c r="C13" s="4"/>
      <c r="D13" s="4"/>
      <c r="E13" s="4"/>
      <c r="F13" s="4"/>
      <c r="G13" s="4"/>
      <c r="H13" s="4" t="str">
        <f t="shared" si="0"/>
        <v/>
      </c>
      <c r="I13" s="10">
        <f t="shared" si="1"/>
        <v>0</v>
      </c>
      <c r="J13" s="9">
        <f t="shared" si="2"/>
        <v>1</v>
      </c>
      <c r="K13" s="9">
        <f t="shared" si="3"/>
        <v>1</v>
      </c>
      <c r="L13" s="8">
        <f t="shared" si="4"/>
        <v>1</v>
      </c>
      <c r="M13" s="7"/>
      <c r="N13" s="4"/>
      <c r="O13" s="4"/>
      <c r="P13" s="4"/>
    </row>
    <row r="14" spans="1:64">
      <c r="A14" s="3"/>
      <c r="B14" s="12"/>
      <c r="C14" s="4"/>
      <c r="D14" s="4"/>
      <c r="E14" s="4"/>
      <c r="F14" s="4"/>
      <c r="G14" s="4"/>
      <c r="H14" s="4" t="str">
        <f t="shared" si="0"/>
        <v/>
      </c>
      <c r="I14" s="10">
        <f t="shared" si="1"/>
        <v>0</v>
      </c>
      <c r="J14" s="9">
        <f t="shared" si="2"/>
        <v>1</v>
      </c>
      <c r="K14" s="9">
        <f t="shared" si="3"/>
        <v>1</v>
      </c>
      <c r="L14" s="8">
        <f t="shared" si="4"/>
        <v>1</v>
      </c>
      <c r="M14" s="7"/>
      <c r="N14" s="4"/>
      <c r="O14" s="4"/>
      <c r="P14" s="4"/>
    </row>
    <row r="15" spans="1:64">
      <c r="A15" s="3"/>
      <c r="B15" s="12"/>
      <c r="C15" s="4"/>
      <c r="D15" s="4"/>
      <c r="E15" s="4"/>
      <c r="F15" s="4"/>
      <c r="G15" s="4"/>
      <c r="H15" s="4" t="str">
        <f t="shared" si="0"/>
        <v/>
      </c>
      <c r="I15" s="10">
        <f t="shared" si="1"/>
        <v>0</v>
      </c>
      <c r="J15" s="9">
        <f t="shared" si="2"/>
        <v>1</v>
      </c>
      <c r="K15" s="9">
        <f t="shared" si="3"/>
        <v>1</v>
      </c>
      <c r="L15" s="8">
        <f t="shared" si="4"/>
        <v>1</v>
      </c>
      <c r="M15" s="7"/>
      <c r="N15" s="4"/>
      <c r="O15" s="4"/>
      <c r="P15" s="4"/>
    </row>
    <row r="16" spans="1:64">
      <c r="A16" s="27"/>
      <c r="B16" s="5"/>
      <c r="C16" s="5"/>
      <c r="D16" s="5"/>
      <c r="E16" s="5"/>
      <c r="F16" s="5"/>
      <c r="G16" s="5"/>
      <c r="H16" s="5"/>
      <c r="I16" s="5"/>
      <c r="J16" s="5"/>
      <c r="K16" s="5"/>
      <c r="L16" s="5"/>
      <c r="M16" s="5"/>
      <c r="N16" s="5"/>
      <c r="O16" s="5"/>
      <c r="P16" s="5"/>
    </row>
    <row r="17" spans="1:16">
      <c r="A17" s="3"/>
      <c r="B17" s="12"/>
      <c r="C17" s="4"/>
      <c r="D17" s="4"/>
      <c r="E17" s="4"/>
      <c r="F17" s="4"/>
      <c r="G17" s="4"/>
      <c r="H17" s="4"/>
      <c r="I17" s="4"/>
      <c r="J17" s="4"/>
      <c r="K17" s="4"/>
      <c r="L17" s="4"/>
      <c r="M17" s="7"/>
      <c r="N17" s="4"/>
      <c r="O17" s="4"/>
      <c r="P17" s="4"/>
    </row>
    <row r="18" spans="1:16">
      <c r="A18" s="3"/>
      <c r="B18" s="12"/>
      <c r="C18" s="4"/>
      <c r="D18" s="4"/>
      <c r="E18" s="4"/>
      <c r="F18" s="4"/>
      <c r="G18" s="4"/>
      <c r="H18" s="4"/>
      <c r="I18" s="4"/>
      <c r="J18" s="4"/>
      <c r="K18" s="4"/>
      <c r="L18" s="4"/>
      <c r="M18" s="7"/>
      <c r="N18" s="4"/>
      <c r="O18" s="4"/>
      <c r="P18" s="4"/>
    </row>
    <row r="19" spans="1:16">
      <c r="A19" s="3"/>
      <c r="B19" s="12"/>
      <c r="C19" s="4"/>
      <c r="D19" s="4"/>
      <c r="E19" s="4"/>
      <c r="F19" s="4"/>
      <c r="G19" s="4"/>
      <c r="H19" s="4"/>
      <c r="I19" s="4"/>
      <c r="J19" s="4"/>
      <c r="K19" s="4"/>
      <c r="L19" s="4"/>
      <c r="M19" s="7"/>
      <c r="N19" s="4"/>
      <c r="O19" s="4"/>
      <c r="P19" s="4"/>
    </row>
    <row r="20" spans="1:16">
      <c r="A20" s="3"/>
      <c r="B20" s="12"/>
      <c r="C20" s="4"/>
      <c r="D20" s="4"/>
      <c r="E20" s="4"/>
      <c r="F20" s="4"/>
      <c r="G20" s="4"/>
      <c r="H20" s="4"/>
      <c r="I20" s="4"/>
      <c r="J20" s="4"/>
      <c r="K20" s="4"/>
      <c r="L20" s="4"/>
      <c r="M20" s="7"/>
      <c r="N20" s="4"/>
      <c r="O20" s="4"/>
      <c r="P20" s="4"/>
    </row>
    <row r="21" spans="1:16">
      <c r="A21" s="3"/>
      <c r="B21" s="12"/>
      <c r="C21" s="4"/>
      <c r="D21" s="4"/>
      <c r="E21" s="4"/>
      <c r="F21" s="4"/>
      <c r="G21" s="4"/>
      <c r="H21" s="4"/>
      <c r="I21" s="4"/>
      <c r="J21" s="4"/>
      <c r="K21" s="4"/>
      <c r="L21" s="4"/>
      <c r="M21" s="7"/>
      <c r="N21" s="4"/>
      <c r="O21" s="4"/>
      <c r="P21" s="4"/>
    </row>
    <row r="22" spans="1:16">
      <c r="A22" s="3"/>
      <c r="B22" s="12"/>
      <c r="C22" s="4"/>
      <c r="D22" s="4"/>
      <c r="E22" s="4"/>
      <c r="F22" s="4"/>
      <c r="G22" s="4"/>
      <c r="H22" s="4"/>
      <c r="I22" s="4"/>
      <c r="J22" s="4"/>
      <c r="K22" s="4"/>
      <c r="L22" s="4"/>
      <c r="M22" s="7"/>
      <c r="N22" s="4"/>
      <c r="O22" s="4"/>
      <c r="P22" s="4"/>
    </row>
    <row r="23" spans="1:16">
      <c r="A23" s="3"/>
      <c r="B23" s="12"/>
      <c r="C23" s="4"/>
      <c r="D23" s="4"/>
      <c r="E23" s="4"/>
      <c r="F23" s="4"/>
      <c r="G23" s="4"/>
      <c r="H23" s="4"/>
      <c r="I23" s="4"/>
      <c r="J23" s="4"/>
      <c r="K23" s="4"/>
      <c r="L23" s="4"/>
      <c r="M23" s="7"/>
      <c r="N23" s="4"/>
      <c r="O23" s="4"/>
      <c r="P23" s="4"/>
    </row>
    <row r="24" spans="1:16">
      <c r="A24" s="3"/>
      <c r="B24" s="12"/>
      <c r="C24" s="4"/>
      <c r="D24" s="4"/>
      <c r="E24" s="4"/>
      <c r="F24" s="4"/>
      <c r="G24" s="4"/>
      <c r="H24" s="4"/>
      <c r="I24" s="4"/>
      <c r="J24" s="4"/>
      <c r="K24" s="4"/>
      <c r="L24" s="4"/>
      <c r="M24" s="7"/>
      <c r="N24" s="4"/>
      <c r="O24" s="4"/>
      <c r="P24" s="4"/>
    </row>
    <row r="25" spans="1:16">
      <c r="A25" s="3"/>
      <c r="B25" s="12"/>
      <c r="C25" s="4"/>
      <c r="D25" s="4"/>
      <c r="E25" s="4"/>
      <c r="F25" s="4"/>
      <c r="G25" s="4"/>
      <c r="H25" s="4"/>
      <c r="I25" s="4"/>
      <c r="J25" s="4"/>
      <c r="K25" s="4"/>
      <c r="L25" s="4"/>
      <c r="M25" s="7"/>
      <c r="N25" s="4"/>
      <c r="O25" s="4"/>
      <c r="P25" s="4"/>
    </row>
    <row r="26" spans="1:16">
      <c r="A26" s="3"/>
      <c r="B26" s="12"/>
      <c r="C26" s="4"/>
      <c r="D26" s="4"/>
      <c r="E26" s="4"/>
      <c r="F26" s="4"/>
      <c r="G26" s="4"/>
      <c r="H26" s="4"/>
      <c r="I26" s="4"/>
      <c r="J26" s="4"/>
      <c r="K26" s="4"/>
      <c r="L26" s="4"/>
      <c r="M26" s="7"/>
      <c r="N26" s="4"/>
      <c r="O26" s="4"/>
      <c r="P26" s="4"/>
    </row>
    <row r="27" spans="1:16">
      <c r="A27" s="3"/>
      <c r="B27" s="12"/>
      <c r="C27" s="4"/>
      <c r="D27" s="4"/>
      <c r="E27" s="4"/>
      <c r="F27" s="4"/>
      <c r="G27" s="4"/>
      <c r="H27" s="4"/>
      <c r="I27" s="4"/>
      <c r="J27" s="4"/>
      <c r="K27" s="4"/>
      <c r="L27" s="4"/>
      <c r="M27" s="7"/>
      <c r="N27" s="4"/>
      <c r="O27" s="4"/>
      <c r="P27" s="4"/>
    </row>
    <row r="28" spans="1:16">
      <c r="A28" s="3"/>
      <c r="B28" s="12"/>
      <c r="C28" s="4"/>
      <c r="D28" s="4"/>
      <c r="E28" s="4"/>
      <c r="F28" s="4"/>
      <c r="G28" s="4"/>
      <c r="H28" s="4"/>
      <c r="I28" s="4"/>
      <c r="J28" s="4"/>
      <c r="K28" s="4"/>
      <c r="L28" s="4"/>
      <c r="M28" s="7"/>
      <c r="N28" s="4"/>
      <c r="O28" s="4"/>
      <c r="P28" s="4"/>
    </row>
    <row r="29" spans="1:16">
      <c r="A29" s="3"/>
      <c r="B29" s="12"/>
      <c r="C29" s="4"/>
      <c r="D29" s="4"/>
      <c r="E29" s="4"/>
      <c r="F29" s="4"/>
      <c r="G29" s="4"/>
      <c r="H29" s="4"/>
      <c r="I29" s="4"/>
      <c r="J29" s="4"/>
      <c r="K29" s="4"/>
      <c r="L29" s="4"/>
      <c r="M29" s="7"/>
      <c r="N29" s="4"/>
      <c r="O29" s="4"/>
      <c r="P29" s="4"/>
    </row>
    <row r="30" spans="1:16">
      <c r="A30" s="3"/>
      <c r="B30" s="12"/>
      <c r="C30" s="4"/>
      <c r="D30" s="4"/>
      <c r="E30" s="4"/>
      <c r="F30" s="4"/>
      <c r="G30" s="4"/>
      <c r="H30" s="4"/>
      <c r="I30" s="4"/>
      <c r="J30" s="4"/>
      <c r="K30" s="4"/>
      <c r="L30" s="4"/>
      <c r="M30" s="7"/>
      <c r="N30" s="4"/>
      <c r="O30" s="4"/>
      <c r="P30" s="4"/>
    </row>
    <row r="31" spans="1:16">
      <c r="A31" s="3"/>
      <c r="B31" s="12"/>
      <c r="C31" s="4"/>
      <c r="D31" s="4"/>
      <c r="E31" s="4"/>
      <c r="F31" s="4"/>
      <c r="G31" s="4"/>
      <c r="H31" s="4"/>
      <c r="I31" s="4"/>
      <c r="J31" s="4"/>
      <c r="K31" s="4"/>
      <c r="L31" s="4"/>
      <c r="M31" s="7"/>
      <c r="N31" s="4"/>
      <c r="O31" s="4"/>
      <c r="P31" s="4"/>
    </row>
    <row r="32" spans="1:16">
      <c r="A32" s="3"/>
      <c r="B32" s="12"/>
      <c r="C32" s="4"/>
      <c r="D32" s="4"/>
      <c r="E32" s="4"/>
      <c r="F32" s="4"/>
      <c r="G32" s="4"/>
      <c r="H32" s="4"/>
      <c r="I32" s="4"/>
      <c r="J32" s="4"/>
      <c r="K32" s="4"/>
      <c r="L32" s="4"/>
      <c r="M32" s="7"/>
      <c r="N32" s="4"/>
      <c r="O32" s="4"/>
      <c r="P32" s="4"/>
    </row>
    <row r="33" spans="1:16">
      <c r="A33" s="3"/>
      <c r="B33" s="12"/>
      <c r="C33" s="4"/>
      <c r="D33" s="4"/>
      <c r="E33" s="4"/>
      <c r="F33" s="4"/>
      <c r="G33" s="4"/>
      <c r="H33" s="4"/>
      <c r="I33" s="4"/>
      <c r="J33" s="4"/>
      <c r="K33" s="4"/>
      <c r="L33" s="4"/>
      <c r="M33" s="7"/>
      <c r="N33" s="4"/>
      <c r="O33" s="4"/>
      <c r="P33" s="4"/>
    </row>
    <row r="34" spans="1:16">
      <c r="A34" s="3"/>
      <c r="B34" s="12"/>
      <c r="C34" s="4"/>
      <c r="D34" s="4"/>
      <c r="E34" s="4"/>
      <c r="F34" s="4"/>
      <c r="G34" s="4"/>
      <c r="H34" s="4"/>
      <c r="I34" s="4"/>
      <c r="J34" s="4"/>
      <c r="K34" s="4"/>
      <c r="L34" s="4"/>
      <c r="M34" s="7"/>
      <c r="N34" s="4"/>
      <c r="O34" s="4"/>
      <c r="P34" s="4"/>
    </row>
    <row r="35" spans="1:16">
      <c r="A35" s="3"/>
      <c r="B35" s="12"/>
      <c r="C35" s="4"/>
      <c r="D35" s="4"/>
      <c r="E35" s="4"/>
      <c r="F35" s="4"/>
      <c r="G35" s="4"/>
      <c r="H35" s="4"/>
      <c r="I35" s="4"/>
      <c r="J35" s="4"/>
      <c r="K35" s="4"/>
      <c r="L35" s="4"/>
      <c r="M35" s="7"/>
      <c r="N35" s="4"/>
      <c r="O35" s="4"/>
      <c r="P35" s="4"/>
    </row>
    <row r="36" spans="1:16">
      <c r="A36" s="3"/>
      <c r="B36" s="12"/>
      <c r="C36" s="4"/>
      <c r="D36" s="4"/>
      <c r="E36" s="4"/>
      <c r="F36" s="4"/>
      <c r="G36" s="4"/>
      <c r="H36" s="4"/>
      <c r="I36" s="4"/>
      <c r="J36" s="4"/>
      <c r="K36" s="4"/>
      <c r="L36" s="4"/>
      <c r="M36" s="7"/>
      <c r="N36" s="4"/>
      <c r="O36" s="4"/>
      <c r="P36" s="4"/>
    </row>
    <row r="37" spans="1:16">
      <c r="A37" s="3"/>
      <c r="B37" s="26" t="s">
        <v>81</v>
      </c>
      <c r="C37" s="4"/>
      <c r="D37" s="4"/>
      <c r="E37" s="4"/>
      <c r="F37" s="4"/>
      <c r="G37" s="4"/>
      <c r="H37" s="4"/>
      <c r="I37" s="4"/>
      <c r="J37" s="4"/>
      <c r="K37" s="4"/>
      <c r="L37" s="4"/>
      <c r="M37" s="26" t="s">
        <v>81</v>
      </c>
      <c r="N37" s="4"/>
      <c r="O37" s="4"/>
      <c r="P37" s="4"/>
    </row>
    <row r="38" spans="1:16">
      <c r="A38" s="3"/>
      <c r="C38" s="4"/>
      <c r="D38" s="4"/>
      <c r="E38" s="4"/>
      <c r="F38" s="4"/>
      <c r="G38" s="4"/>
      <c r="H38" s="4"/>
      <c r="I38" s="4"/>
      <c r="J38" s="4"/>
      <c r="K38" s="4"/>
      <c r="L38" s="4"/>
      <c r="N38" s="4"/>
      <c r="O38" s="4"/>
      <c r="P38" s="4"/>
    </row>
    <row r="39" spans="1:16">
      <c r="A39" s="3"/>
      <c r="C39" s="4"/>
      <c r="D39" s="4"/>
      <c r="E39" s="4"/>
      <c r="F39" s="4"/>
      <c r="G39" s="4"/>
      <c r="H39" s="4"/>
      <c r="I39" s="4"/>
      <c r="J39" s="4"/>
      <c r="K39" s="4"/>
      <c r="L39" s="4"/>
      <c r="N39" s="4"/>
      <c r="O39" s="4"/>
      <c r="P39" s="4"/>
    </row>
    <row r="40" spans="1:16">
      <c r="A40" s="3"/>
      <c r="C40" s="4"/>
      <c r="D40" s="4"/>
      <c r="E40" s="4"/>
      <c r="F40" s="4"/>
      <c r="G40" s="4"/>
      <c r="H40" s="4"/>
      <c r="I40" s="4"/>
      <c r="J40" s="4"/>
      <c r="K40" s="4"/>
      <c r="L40" s="4"/>
      <c r="N40" s="4"/>
      <c r="O40" s="4"/>
      <c r="P40" s="4"/>
    </row>
    <row r="41" spans="1:16">
      <c r="A41" s="3"/>
      <c r="C41" s="4"/>
      <c r="D41" s="4"/>
      <c r="E41" s="4"/>
      <c r="F41" s="4"/>
      <c r="G41" s="4"/>
      <c r="H41" s="4"/>
      <c r="I41" s="4"/>
      <c r="J41" s="4"/>
      <c r="K41" s="4"/>
      <c r="L41" s="4"/>
      <c r="N41" s="4"/>
      <c r="O41" s="4"/>
      <c r="P41" s="4"/>
    </row>
    <row r="42" spans="1:16">
      <c r="A42" s="3"/>
      <c r="C42" s="4"/>
      <c r="D42" s="4"/>
      <c r="E42" s="4"/>
      <c r="F42" s="4"/>
      <c r="G42" s="4"/>
      <c r="H42" s="4"/>
      <c r="I42" s="4"/>
      <c r="J42" s="4"/>
      <c r="K42" s="4"/>
      <c r="L42" s="4"/>
      <c r="N42" s="4"/>
      <c r="O42" s="4"/>
      <c r="P42" s="4"/>
    </row>
    <row r="43" spans="1:16">
      <c r="A43" s="3"/>
      <c r="C43" s="4"/>
      <c r="D43" s="4"/>
      <c r="E43" s="4"/>
      <c r="F43" s="4"/>
      <c r="G43" s="4"/>
      <c r="H43" s="4"/>
      <c r="I43" s="4"/>
      <c r="J43" s="4"/>
      <c r="K43" s="4"/>
      <c r="L43" s="4"/>
      <c r="N43" s="4"/>
      <c r="O43" s="4"/>
      <c r="P43" s="4"/>
    </row>
    <row r="44" spans="1:16">
      <c r="A44" s="3"/>
      <c r="C44" s="4"/>
      <c r="D44" s="4"/>
      <c r="E44" s="4"/>
      <c r="F44" s="4"/>
      <c r="G44" s="4"/>
      <c r="H44" s="4"/>
      <c r="I44" s="4"/>
      <c r="J44" s="4"/>
      <c r="K44" s="4"/>
      <c r="L44" s="4"/>
      <c r="N44" s="4"/>
      <c r="O44" s="4"/>
      <c r="P44" s="4"/>
    </row>
    <row r="45" spans="1:16">
      <c r="A45" s="3"/>
      <c r="C45" s="4"/>
      <c r="D45" s="4"/>
      <c r="E45" s="4"/>
      <c r="F45" s="4"/>
      <c r="G45" s="4"/>
      <c r="H45" s="4"/>
      <c r="I45" s="4"/>
      <c r="J45" s="4"/>
      <c r="K45" s="4"/>
      <c r="L45" s="4"/>
      <c r="N45" s="4"/>
      <c r="O45" s="4"/>
      <c r="P45" s="4"/>
    </row>
    <row r="46" spans="1:16">
      <c r="A46" s="3"/>
      <c r="C46" s="4"/>
      <c r="D46" s="4"/>
      <c r="E46" s="4"/>
      <c r="F46" s="4"/>
      <c r="G46" s="4"/>
      <c r="H46" s="4"/>
      <c r="I46" s="4"/>
      <c r="J46" s="4"/>
      <c r="K46" s="4"/>
      <c r="L46" s="4"/>
      <c r="N46" s="4"/>
      <c r="O46" s="4"/>
      <c r="P46" s="4"/>
    </row>
    <row r="47" spans="1:16">
      <c r="A47" s="3"/>
      <c r="C47" s="4"/>
      <c r="D47" s="4"/>
      <c r="E47" s="4"/>
      <c r="F47" s="4"/>
      <c r="G47" s="4"/>
      <c r="H47" s="4"/>
      <c r="I47" s="4"/>
      <c r="J47" s="4"/>
      <c r="K47" s="4"/>
      <c r="L47" s="4"/>
      <c r="N47" s="4"/>
      <c r="O47" s="4"/>
      <c r="P47" s="4"/>
    </row>
    <row r="48" spans="1:16">
      <c r="A48" s="3"/>
      <c r="C48" s="4"/>
      <c r="D48" s="4"/>
      <c r="E48" s="4"/>
      <c r="F48" s="4"/>
      <c r="G48" s="4"/>
      <c r="H48" s="4"/>
      <c r="I48" s="4"/>
      <c r="J48" s="4"/>
      <c r="K48" s="4"/>
      <c r="L48" s="4"/>
      <c r="N48" s="4"/>
      <c r="O48" s="4"/>
      <c r="P48" s="4"/>
    </row>
    <row r="49" spans="1:16">
      <c r="A49" s="3"/>
      <c r="C49" s="4"/>
      <c r="D49" s="4"/>
      <c r="E49" s="4"/>
      <c r="F49" s="4"/>
      <c r="G49" s="4"/>
      <c r="H49" s="4"/>
      <c r="I49" s="4"/>
      <c r="J49" s="4"/>
      <c r="K49" s="4"/>
      <c r="L49" s="4"/>
      <c r="N49" s="4"/>
      <c r="O49" s="4"/>
      <c r="P49" s="4"/>
    </row>
    <row r="50" spans="1:16">
      <c r="A50" s="3"/>
      <c r="C50" s="4"/>
      <c r="D50" s="4"/>
      <c r="E50" s="4"/>
      <c r="F50" s="4"/>
      <c r="G50" s="4"/>
      <c r="H50" s="4"/>
      <c r="I50" s="4"/>
      <c r="J50" s="4"/>
      <c r="K50" s="4"/>
      <c r="L50" s="4"/>
      <c r="N50" s="4"/>
      <c r="O50" s="4"/>
      <c r="P50" s="4"/>
    </row>
    <row r="51" spans="1:16">
      <c r="A51" s="3"/>
      <c r="C51" s="4"/>
      <c r="D51" s="4"/>
      <c r="E51" s="4"/>
      <c r="F51" s="4"/>
      <c r="G51" s="4"/>
      <c r="H51" s="4"/>
      <c r="I51" s="4"/>
      <c r="J51" s="4"/>
      <c r="K51" s="4"/>
      <c r="L51" s="4"/>
      <c r="N51" s="4"/>
      <c r="O51" s="4"/>
      <c r="P51" s="4"/>
    </row>
    <row r="52" spans="1:16">
      <c r="A52" s="3"/>
      <c r="C52" s="4"/>
      <c r="D52" s="4"/>
      <c r="E52" s="4"/>
      <c r="F52" s="4"/>
      <c r="G52" s="4"/>
      <c r="H52" s="4"/>
      <c r="I52" s="4"/>
      <c r="J52" s="4"/>
      <c r="K52" s="4"/>
      <c r="L52" s="4"/>
      <c r="N52" s="4"/>
      <c r="O52" s="4"/>
      <c r="P52" s="4"/>
    </row>
    <row r="53" spans="1:16">
      <c r="A53" s="3"/>
      <c r="C53" s="4"/>
      <c r="D53" s="4"/>
      <c r="E53" s="4"/>
      <c r="F53" s="4"/>
      <c r="G53" s="4"/>
      <c r="H53" s="4"/>
      <c r="I53" s="4"/>
      <c r="J53" s="4"/>
      <c r="K53" s="4"/>
      <c r="L53" s="4"/>
      <c r="N53" s="4"/>
      <c r="O53" s="4"/>
      <c r="P53" s="4"/>
    </row>
    <row r="54" spans="1:16">
      <c r="A54" s="3"/>
      <c r="C54" s="4"/>
      <c r="D54" s="4"/>
      <c r="E54" s="4"/>
      <c r="F54" s="4"/>
      <c r="G54" s="4"/>
      <c r="H54" s="4"/>
      <c r="I54" s="4"/>
      <c r="J54" s="4"/>
      <c r="K54" s="4"/>
      <c r="L54" s="4"/>
      <c r="N54" s="4"/>
      <c r="O54" s="4"/>
      <c r="P54" s="4"/>
    </row>
    <row r="55" spans="1:16">
      <c r="A55" s="3"/>
      <c r="C55" s="4"/>
      <c r="D55" s="4"/>
      <c r="E55" s="4"/>
      <c r="F55" s="4"/>
      <c r="G55" s="4"/>
      <c r="H55" s="4"/>
      <c r="I55" s="4"/>
      <c r="J55" s="4"/>
      <c r="K55" s="4"/>
      <c r="L55" s="4"/>
      <c r="N55" s="4"/>
      <c r="O55" s="4"/>
      <c r="P55" s="4"/>
    </row>
    <row r="56" spans="1:16">
      <c r="A56" s="3"/>
      <c r="C56" s="4"/>
      <c r="D56" s="4"/>
      <c r="E56" s="4"/>
      <c r="F56" s="4"/>
      <c r="G56" s="4"/>
      <c r="H56" s="4"/>
      <c r="I56" s="4"/>
      <c r="J56" s="4"/>
      <c r="K56" s="4"/>
      <c r="L56" s="4"/>
      <c r="N56" s="4"/>
      <c r="O56" s="4"/>
      <c r="P56" s="4"/>
    </row>
    <row r="57" spans="1:16">
      <c r="A57" s="3"/>
      <c r="C57" s="4"/>
      <c r="D57" s="4"/>
      <c r="E57" s="4"/>
      <c r="F57" s="4"/>
      <c r="G57" s="4"/>
      <c r="H57" s="4"/>
      <c r="I57" s="4"/>
      <c r="J57" s="4"/>
      <c r="K57" s="4"/>
      <c r="L57" s="4"/>
      <c r="N57" s="4"/>
      <c r="O57" s="4"/>
      <c r="P57" s="4"/>
    </row>
    <row r="58" spans="1:16">
      <c r="A58" s="3"/>
      <c r="C58" s="4"/>
      <c r="D58" s="4"/>
      <c r="E58" s="4"/>
      <c r="F58" s="4"/>
      <c r="G58" s="4"/>
      <c r="H58" s="4"/>
      <c r="I58" s="4"/>
      <c r="J58" s="4"/>
      <c r="K58" s="4"/>
      <c r="L58" s="4"/>
      <c r="N58" s="4"/>
      <c r="O58" s="4"/>
      <c r="P58" s="4"/>
    </row>
    <row r="59" spans="1:16">
      <c r="A59" s="3"/>
      <c r="H59" s="4"/>
    </row>
    <row r="60" spans="1:16">
      <c r="A60" s="3"/>
      <c r="H60" s="4"/>
    </row>
    <row r="61" spans="1:16">
      <c r="A61" s="3"/>
      <c r="H61" s="4"/>
    </row>
    <row r="62" spans="1:16">
      <c r="A62" s="3"/>
      <c r="H62" s="4"/>
    </row>
    <row r="63" spans="1:16">
      <c r="A63" s="3"/>
      <c r="H63" s="4"/>
    </row>
    <row r="64" spans="1:16">
      <c r="A64" s="3"/>
      <c r="H64" s="4"/>
    </row>
    <row r="65" spans="1:8">
      <c r="A65" s="3"/>
      <c r="H65" s="4"/>
    </row>
    <row r="66" spans="1:8">
      <c r="A66" s="3"/>
      <c r="H66" s="4"/>
    </row>
    <row r="67" spans="1:8">
      <c r="A67" s="3"/>
      <c r="H67" s="4"/>
    </row>
    <row r="68" spans="1:8">
      <c r="A68" s="3"/>
      <c r="H68" s="4"/>
    </row>
    <row r="69" spans="1:8">
      <c r="A69" s="3"/>
      <c r="H69" s="4"/>
    </row>
    <row r="70" spans="1:8">
      <c r="A70" s="3"/>
      <c r="H70" s="4"/>
    </row>
    <row r="71" spans="1:8">
      <c r="A71" s="3"/>
      <c r="H71" s="4"/>
    </row>
    <row r="72" spans="1:8">
      <c r="A72" s="3"/>
      <c r="H72" s="4"/>
    </row>
    <row r="73" spans="1:8">
      <c r="A73" s="3"/>
      <c r="H73" s="4"/>
    </row>
    <row r="74" spans="1:8">
      <c r="A74" s="3"/>
      <c r="H74" s="4"/>
    </row>
    <row r="75" spans="1:8">
      <c r="A75" s="3"/>
      <c r="H75" s="4"/>
    </row>
    <row r="76" spans="1:8">
      <c r="A76" s="3"/>
      <c r="H76" s="4"/>
    </row>
    <row r="77" spans="1:8">
      <c r="A77" s="3"/>
      <c r="H77" s="4"/>
    </row>
    <row r="78" spans="1:8">
      <c r="A78" s="3"/>
      <c r="H78" s="4"/>
    </row>
    <row r="79" spans="1:8">
      <c r="A79" s="3"/>
      <c r="H79" s="4"/>
    </row>
    <row r="80" spans="1:8">
      <c r="A80" s="3"/>
      <c r="H80" s="4"/>
    </row>
    <row r="81" spans="1:8">
      <c r="A81" s="3"/>
      <c r="H81" s="4"/>
    </row>
    <row r="82" spans="1:8">
      <c r="A82" s="3"/>
      <c r="H82" s="4"/>
    </row>
    <row r="83" spans="1:8">
      <c r="A83" s="3"/>
      <c r="H83" s="4"/>
    </row>
    <row r="84" spans="1:8">
      <c r="A84" s="3"/>
      <c r="H84" s="4"/>
    </row>
    <row r="85" spans="1:8">
      <c r="A85" s="3"/>
      <c r="H85" s="4"/>
    </row>
    <row r="86" spans="1:8">
      <c r="A86" s="3"/>
      <c r="H86" s="4"/>
    </row>
    <row r="87" spans="1:8">
      <c r="A87" s="3"/>
      <c r="H87" s="4"/>
    </row>
    <row r="88" spans="1:8">
      <c r="A88" s="3"/>
    </row>
    <row r="89" spans="1:8">
      <c r="A89" s="3"/>
    </row>
    <row r="90" spans="1:8">
      <c r="A90" s="3"/>
    </row>
    <row r="91" spans="1:8">
      <c r="A91" s="3"/>
    </row>
    <row r="92" spans="1:8">
      <c r="A92" s="3"/>
    </row>
    <row r="93" spans="1:8">
      <c r="A93" s="3"/>
    </row>
    <row r="94" spans="1:8">
      <c r="A94" s="3"/>
    </row>
    <row r="95" spans="1:8">
      <c r="A95" s="3"/>
    </row>
    <row r="96" spans="1:8">
      <c r="A96" s="3"/>
    </row>
    <row r="97" spans="1:12" s="2" customFormat="1">
      <c r="A97" s="1" t="s">
        <v>81</v>
      </c>
      <c r="C97" s="1"/>
      <c r="D97" s="1"/>
      <c r="E97" s="1"/>
      <c r="F97" s="1"/>
      <c r="G97" s="1"/>
      <c r="H97" s="1"/>
      <c r="I97" s="1"/>
      <c r="J97" s="1"/>
      <c r="K97" s="1"/>
      <c r="L97" s="1"/>
    </row>
  </sheetData>
  <phoneticPr fontId="3"/>
  <conditionalFormatting sqref="B17:B36 B4:B15">
    <cfRule type="cellIs" dxfId="0" priority="1" stopIfTrue="1" operator="greaterThan">
      <formula>0</formula>
    </cfRule>
  </conditionalFormatting>
  <pageMargins left="0.75" right="0.75" top="1" bottom="1" header="0.51200000000000001" footer="0.51200000000000001"/>
  <pageSetup paperSize="9" orientation="landscape" verticalDpi="0" r:id="rId1"/>
  <headerFooter alignWithMargins="0">
    <oddFooter>&amp;L&amp;6&amp;F&lt; &amp;A&gt;印刷日時：&amp;D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01"/>
  <sheetViews>
    <sheetView workbookViewId="0">
      <pane xSplit="2" ySplit="7" topLeftCell="C8" activePane="bottomRight" state="frozen"/>
      <selection activeCell="N41" sqref="N41"/>
      <selection pane="topRight" activeCell="N41" sqref="N41"/>
      <selection pane="bottomLeft" activeCell="N41" sqref="N41"/>
      <selection pane="bottomRight" activeCell="N41" sqref="N41"/>
    </sheetView>
  </sheetViews>
  <sheetFormatPr defaultRowHeight="13.5" outlineLevelRow="1" outlineLevelCol="1"/>
  <cols>
    <col min="1" max="1" width="2.375" style="1" customWidth="1"/>
    <col min="2" max="2" width="18.875" style="1" customWidth="1"/>
    <col min="3" max="3" width="4.875" style="1" customWidth="1"/>
    <col min="4" max="6" width="2.875" style="1" customWidth="1"/>
    <col min="7" max="7" width="3.875" style="1" customWidth="1"/>
    <col min="8" max="10" width="2.875" style="1" hidden="1" customWidth="1" outlineLevel="1"/>
    <col min="11" max="11" width="13.625" style="1" hidden="1" customWidth="1" outlineLevel="1"/>
    <col min="12" max="12" width="62.625" style="1" customWidth="1" collapsed="1"/>
    <col min="13" max="13" width="16.625" style="1" customWidth="1"/>
    <col min="14" max="16384" width="9" style="1"/>
  </cols>
  <sheetData>
    <row r="1" spans="1:62" ht="12" customHeight="1">
      <c r="A1" s="3">
        <v>1.7</v>
      </c>
      <c r="B1" s="24">
        <v>18.2</v>
      </c>
      <c r="C1" s="24">
        <v>4.2</v>
      </c>
      <c r="D1" s="24">
        <v>2.2000000000000002</v>
      </c>
      <c r="E1" s="24">
        <v>2.2000000000000002</v>
      </c>
      <c r="F1" s="24">
        <v>2.2000000000000002</v>
      </c>
      <c r="G1" s="24">
        <v>3.3</v>
      </c>
      <c r="H1" s="24">
        <v>2.2000000000000002</v>
      </c>
      <c r="I1" s="24">
        <v>2.2000000000000002</v>
      </c>
      <c r="J1" s="24">
        <v>2.2000000000000002</v>
      </c>
      <c r="K1" s="24">
        <v>13</v>
      </c>
      <c r="L1" s="24">
        <v>62</v>
      </c>
      <c r="M1" s="24">
        <v>16</v>
      </c>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1" t="s">
        <v>91</v>
      </c>
    </row>
    <row r="2" spans="1:62" hidden="1" outlineLevel="1">
      <c r="A2" s="3"/>
      <c r="B2" s="4"/>
      <c r="C2" s="4"/>
      <c r="D2" s="4"/>
      <c r="E2" s="4"/>
      <c r="F2" s="4"/>
      <c r="G2" s="4"/>
      <c r="H2" s="4"/>
      <c r="I2" s="4"/>
      <c r="J2" s="4"/>
      <c r="K2" s="4"/>
      <c r="L2" s="4"/>
      <c r="M2" s="4"/>
      <c r="N2" s="4"/>
    </row>
    <row r="3" spans="1:62" hidden="1" outlineLevel="1">
      <c r="A3" s="3"/>
      <c r="B3" s="4"/>
      <c r="C3" s="4"/>
      <c r="D3" s="4"/>
      <c r="E3" s="4"/>
      <c r="F3" s="4"/>
      <c r="G3" s="4"/>
      <c r="H3" s="4"/>
      <c r="I3" s="4"/>
      <c r="J3" s="4"/>
      <c r="K3" s="4"/>
      <c r="L3" s="4"/>
      <c r="M3" s="4"/>
      <c r="N3" s="4"/>
    </row>
    <row r="4" spans="1:62" hidden="1" outlineLevel="1">
      <c r="A4" s="3"/>
      <c r="B4" s="4"/>
      <c r="C4" s="4"/>
      <c r="D4" s="4"/>
      <c r="E4" s="4"/>
      <c r="F4" s="4"/>
      <c r="G4" s="4"/>
      <c r="H4" s="4"/>
      <c r="I4" s="4"/>
      <c r="J4" s="4"/>
      <c r="K4" s="4"/>
      <c r="L4" s="4"/>
      <c r="M4" s="4"/>
      <c r="N4" s="4"/>
    </row>
    <row r="5" spans="1:62" hidden="1" outlineLevel="1">
      <c r="A5" s="3"/>
      <c r="B5" s="4"/>
      <c r="C5" s="4"/>
      <c r="D5" s="4"/>
      <c r="E5" s="4"/>
      <c r="F5" s="4"/>
      <c r="G5" s="4"/>
      <c r="H5" s="4"/>
      <c r="I5" s="4"/>
      <c r="J5" s="4"/>
      <c r="K5" s="4"/>
      <c r="L5" s="4"/>
      <c r="M5" s="4"/>
      <c r="N5" s="4"/>
    </row>
    <row r="6" spans="1:62" ht="18.75" collapsed="1">
      <c r="A6" s="3"/>
      <c r="B6" s="23" t="s">
        <v>80</v>
      </c>
      <c r="C6" s="4"/>
      <c r="D6" s="4"/>
      <c r="E6" s="4"/>
      <c r="F6" s="4"/>
      <c r="G6" s="4"/>
      <c r="H6" s="4"/>
      <c r="I6" s="4"/>
      <c r="J6" s="4"/>
      <c r="K6" s="4"/>
      <c r="L6" s="4"/>
      <c r="M6" s="4"/>
      <c r="N6" s="4"/>
    </row>
    <row r="7" spans="1:62">
      <c r="A7" s="3"/>
      <c r="B7" s="17" t="s">
        <v>78</v>
      </c>
      <c r="C7" s="17" t="s">
        <v>77</v>
      </c>
      <c r="D7" s="17" t="s">
        <v>76</v>
      </c>
      <c r="E7" s="17" t="s">
        <v>75</v>
      </c>
      <c r="F7" s="17" t="s">
        <v>74</v>
      </c>
      <c r="G7" s="20" t="s">
        <v>72</v>
      </c>
      <c r="H7" s="19" t="s">
        <v>104</v>
      </c>
      <c r="I7" s="19" t="s">
        <v>103</v>
      </c>
      <c r="J7" s="19" t="s">
        <v>102</v>
      </c>
      <c r="K7" s="19" t="s">
        <v>69</v>
      </c>
      <c r="L7" s="17" t="s">
        <v>67</v>
      </c>
      <c r="M7" s="17" t="s">
        <v>66</v>
      </c>
      <c r="N7" s="4"/>
    </row>
    <row r="8" spans="1:62">
      <c r="A8" s="3"/>
      <c r="B8" s="4" t="s">
        <v>101</v>
      </c>
      <c r="C8" s="4" t="s">
        <v>33</v>
      </c>
      <c r="D8" s="4">
        <v>42</v>
      </c>
      <c r="E8" s="4"/>
      <c r="F8" s="4"/>
      <c r="G8" s="10">
        <f t="shared" ref="G8:G19" si="0">(C8="大正")*1911+(C8="昭和")*1925+(C8="平成")*1988+D8</f>
        <v>1967</v>
      </c>
      <c r="H8" s="9"/>
      <c r="I8" s="9">
        <f t="shared" ref="I8:I19" si="1">IF(E8&gt;1,E8,1)</f>
        <v>1</v>
      </c>
      <c r="J8" s="9">
        <f t="shared" ref="J8:J19" si="2">IF(F8&gt;1,F8,1)</f>
        <v>1</v>
      </c>
      <c r="K8" s="8">
        <f t="shared" ref="K8:K19" si="3">DATE(G8,I8,J8)</f>
        <v>24473</v>
      </c>
      <c r="L8" s="4" t="s">
        <v>100</v>
      </c>
      <c r="M8" s="4"/>
      <c r="N8" s="4"/>
    </row>
    <row r="9" spans="1:62">
      <c r="A9" s="3"/>
      <c r="B9" s="4" t="s">
        <v>99</v>
      </c>
      <c r="C9" s="4" t="s">
        <v>33</v>
      </c>
      <c r="D9" s="4">
        <v>51</v>
      </c>
      <c r="E9" s="4"/>
      <c r="F9" s="4"/>
      <c r="G9" s="10">
        <f t="shared" si="0"/>
        <v>1976</v>
      </c>
      <c r="H9" s="9"/>
      <c r="I9" s="9">
        <f t="shared" si="1"/>
        <v>1</v>
      </c>
      <c r="J9" s="9">
        <f t="shared" si="2"/>
        <v>1</v>
      </c>
      <c r="K9" s="8">
        <f t="shared" si="3"/>
        <v>27760</v>
      </c>
      <c r="L9" s="4" t="s">
        <v>98</v>
      </c>
      <c r="M9" s="4"/>
      <c r="N9" s="4"/>
    </row>
    <row r="10" spans="1:62">
      <c r="A10" s="3"/>
      <c r="B10" s="4" t="s">
        <v>97</v>
      </c>
      <c r="C10" s="4" t="s">
        <v>33</v>
      </c>
      <c r="D10" s="4">
        <v>58</v>
      </c>
      <c r="E10" s="4">
        <v>4</v>
      </c>
      <c r="F10" s="4"/>
      <c r="G10" s="10">
        <f t="shared" si="0"/>
        <v>1983</v>
      </c>
      <c r="H10" s="9"/>
      <c r="I10" s="9">
        <f t="shared" si="1"/>
        <v>4</v>
      </c>
      <c r="J10" s="9">
        <f t="shared" si="2"/>
        <v>1</v>
      </c>
      <c r="K10" s="8">
        <f t="shared" si="3"/>
        <v>30407</v>
      </c>
      <c r="L10" s="4" t="s">
        <v>96</v>
      </c>
      <c r="M10" s="4"/>
      <c r="N10" s="4"/>
    </row>
    <row r="11" spans="1:62">
      <c r="A11" s="3"/>
      <c r="B11" s="4" t="s">
        <v>95</v>
      </c>
      <c r="C11" s="4" t="s">
        <v>33</v>
      </c>
      <c r="D11" s="4">
        <v>59</v>
      </c>
      <c r="E11" s="4">
        <v>9</v>
      </c>
      <c r="F11" s="4"/>
      <c r="G11" s="10">
        <f t="shared" si="0"/>
        <v>1984</v>
      </c>
      <c r="H11" s="9"/>
      <c r="I11" s="9">
        <f t="shared" si="1"/>
        <v>9</v>
      </c>
      <c r="J11" s="9">
        <f t="shared" si="2"/>
        <v>1</v>
      </c>
      <c r="K11" s="8">
        <f t="shared" si="3"/>
        <v>30926</v>
      </c>
      <c r="L11" s="4" t="s">
        <v>94</v>
      </c>
      <c r="M11" s="4"/>
      <c r="N11" s="4"/>
    </row>
    <row r="12" spans="1:62">
      <c r="A12" s="3"/>
      <c r="B12" s="4" t="s">
        <v>93</v>
      </c>
      <c r="C12" s="4" t="s">
        <v>1</v>
      </c>
      <c r="D12" s="4">
        <v>18</v>
      </c>
      <c r="E12" s="4">
        <v>7</v>
      </c>
      <c r="F12" s="4">
        <v>1</v>
      </c>
      <c r="G12" s="10">
        <f t="shared" si="0"/>
        <v>2006</v>
      </c>
      <c r="H12" s="9"/>
      <c r="I12" s="9">
        <f t="shared" si="1"/>
        <v>7</v>
      </c>
      <c r="J12" s="9">
        <f t="shared" si="2"/>
        <v>1</v>
      </c>
      <c r="K12" s="8">
        <f t="shared" si="3"/>
        <v>38899</v>
      </c>
      <c r="L12" s="4" t="s">
        <v>92</v>
      </c>
      <c r="M12" s="4"/>
      <c r="N12" s="4"/>
    </row>
    <row r="13" spans="1:62">
      <c r="A13" s="3"/>
      <c r="B13" s="4"/>
      <c r="C13" s="4"/>
      <c r="D13" s="4"/>
      <c r="E13" s="4"/>
      <c r="F13" s="4"/>
      <c r="G13" s="10">
        <f t="shared" si="0"/>
        <v>0</v>
      </c>
      <c r="H13" s="9"/>
      <c r="I13" s="9">
        <f t="shared" si="1"/>
        <v>1</v>
      </c>
      <c r="J13" s="9">
        <f t="shared" si="2"/>
        <v>1</v>
      </c>
      <c r="K13" s="8">
        <f t="shared" si="3"/>
        <v>1</v>
      </c>
      <c r="L13" s="4"/>
      <c r="M13" s="4"/>
      <c r="N13" s="4"/>
    </row>
    <row r="14" spans="1:62">
      <c r="A14" s="3"/>
      <c r="B14" s="4"/>
      <c r="C14" s="4"/>
      <c r="D14" s="4"/>
      <c r="E14" s="4"/>
      <c r="F14" s="4"/>
      <c r="G14" s="10">
        <f t="shared" si="0"/>
        <v>0</v>
      </c>
      <c r="H14" s="9"/>
      <c r="I14" s="9">
        <f t="shared" si="1"/>
        <v>1</v>
      </c>
      <c r="J14" s="9">
        <f t="shared" si="2"/>
        <v>1</v>
      </c>
      <c r="K14" s="8">
        <f t="shared" si="3"/>
        <v>1</v>
      </c>
      <c r="L14" s="4"/>
      <c r="M14" s="4"/>
      <c r="N14" s="4"/>
    </row>
    <row r="15" spans="1:62">
      <c r="A15" s="3"/>
      <c r="B15" s="4"/>
      <c r="C15" s="4"/>
      <c r="D15" s="4"/>
      <c r="E15" s="4"/>
      <c r="F15" s="4"/>
      <c r="G15" s="10">
        <f t="shared" si="0"/>
        <v>0</v>
      </c>
      <c r="H15" s="9"/>
      <c r="I15" s="9">
        <f t="shared" si="1"/>
        <v>1</v>
      </c>
      <c r="J15" s="9">
        <f t="shared" si="2"/>
        <v>1</v>
      </c>
      <c r="K15" s="8">
        <f t="shared" si="3"/>
        <v>1</v>
      </c>
      <c r="L15" s="4"/>
      <c r="M15" s="4"/>
      <c r="N15" s="4"/>
    </row>
    <row r="16" spans="1:62">
      <c r="A16" s="3"/>
      <c r="B16" s="4"/>
      <c r="C16" s="4"/>
      <c r="D16" s="4"/>
      <c r="E16" s="4"/>
      <c r="F16" s="4"/>
      <c r="G16" s="10">
        <f t="shared" si="0"/>
        <v>0</v>
      </c>
      <c r="H16" s="9"/>
      <c r="I16" s="9">
        <f t="shared" si="1"/>
        <v>1</v>
      </c>
      <c r="J16" s="9">
        <f t="shared" si="2"/>
        <v>1</v>
      </c>
      <c r="K16" s="8">
        <f t="shared" si="3"/>
        <v>1</v>
      </c>
      <c r="L16" s="4"/>
      <c r="M16" s="4"/>
      <c r="N16" s="4"/>
    </row>
    <row r="17" spans="1:14">
      <c r="A17" s="3"/>
      <c r="B17" s="4"/>
      <c r="C17" s="4"/>
      <c r="D17" s="4"/>
      <c r="E17" s="4"/>
      <c r="F17" s="4"/>
      <c r="G17" s="10">
        <f t="shared" si="0"/>
        <v>0</v>
      </c>
      <c r="H17" s="9"/>
      <c r="I17" s="9">
        <f t="shared" si="1"/>
        <v>1</v>
      </c>
      <c r="J17" s="9">
        <f t="shared" si="2"/>
        <v>1</v>
      </c>
      <c r="K17" s="8">
        <f t="shared" si="3"/>
        <v>1</v>
      </c>
      <c r="L17" s="4"/>
      <c r="M17" s="4"/>
      <c r="N17" s="4"/>
    </row>
    <row r="18" spans="1:14">
      <c r="A18" s="3"/>
      <c r="B18" s="4"/>
      <c r="C18" s="4"/>
      <c r="D18" s="4"/>
      <c r="E18" s="4"/>
      <c r="F18" s="4"/>
      <c r="G18" s="10">
        <f t="shared" si="0"/>
        <v>0</v>
      </c>
      <c r="H18" s="9"/>
      <c r="I18" s="9">
        <f t="shared" si="1"/>
        <v>1</v>
      </c>
      <c r="J18" s="9">
        <f t="shared" si="2"/>
        <v>1</v>
      </c>
      <c r="K18" s="8">
        <f t="shared" si="3"/>
        <v>1</v>
      </c>
      <c r="L18" s="4"/>
      <c r="M18" s="4"/>
      <c r="N18" s="4"/>
    </row>
    <row r="19" spans="1:14">
      <c r="A19" s="3"/>
      <c r="B19" s="4"/>
      <c r="C19" s="4"/>
      <c r="D19" s="4"/>
      <c r="E19" s="4"/>
      <c r="F19" s="4"/>
      <c r="G19" s="10">
        <f t="shared" si="0"/>
        <v>0</v>
      </c>
      <c r="H19" s="9"/>
      <c r="I19" s="9">
        <f t="shared" si="1"/>
        <v>1</v>
      </c>
      <c r="J19" s="9">
        <f t="shared" si="2"/>
        <v>1</v>
      </c>
      <c r="K19" s="8">
        <f t="shared" si="3"/>
        <v>1</v>
      </c>
      <c r="L19" s="4"/>
      <c r="M19" s="4"/>
      <c r="N19" s="4"/>
    </row>
    <row r="20" spans="1:14">
      <c r="A20" s="27"/>
      <c r="B20" s="5"/>
      <c r="C20" s="5"/>
      <c r="D20" s="5"/>
      <c r="E20" s="5"/>
      <c r="F20" s="5"/>
      <c r="G20" s="5"/>
      <c r="H20" s="5"/>
      <c r="I20" s="5"/>
      <c r="J20" s="5"/>
      <c r="K20" s="5"/>
      <c r="L20" s="5"/>
      <c r="M20" s="5"/>
      <c r="N20" s="5"/>
    </row>
    <row r="21" spans="1:14">
      <c r="A21" s="3"/>
      <c r="B21" s="4"/>
      <c r="C21" s="4"/>
      <c r="D21" s="4"/>
      <c r="E21" s="4"/>
      <c r="F21" s="4"/>
      <c r="G21" s="4"/>
      <c r="H21" s="4"/>
      <c r="I21" s="4"/>
      <c r="J21" s="4"/>
      <c r="K21" s="4"/>
      <c r="L21" s="4"/>
      <c r="M21" s="4"/>
      <c r="N21" s="4"/>
    </row>
    <row r="22" spans="1:14">
      <c r="A22" s="3"/>
      <c r="B22" s="4"/>
      <c r="C22" s="4"/>
      <c r="D22" s="4"/>
      <c r="E22" s="4"/>
      <c r="F22" s="4"/>
      <c r="G22" s="4"/>
      <c r="H22" s="4"/>
      <c r="I22" s="4"/>
      <c r="J22" s="4"/>
      <c r="K22" s="4"/>
      <c r="L22" s="4"/>
      <c r="M22" s="4"/>
      <c r="N22" s="4"/>
    </row>
    <row r="23" spans="1:14">
      <c r="A23" s="3"/>
      <c r="B23" s="4"/>
      <c r="C23" s="4"/>
      <c r="D23" s="4"/>
      <c r="E23" s="4"/>
      <c r="F23" s="4"/>
      <c r="G23" s="4"/>
      <c r="H23" s="4"/>
      <c r="I23" s="4"/>
      <c r="J23" s="4"/>
      <c r="K23" s="4"/>
      <c r="L23" s="4"/>
      <c r="M23" s="4"/>
      <c r="N23" s="4"/>
    </row>
    <row r="24" spans="1:14">
      <c r="A24" s="3"/>
      <c r="B24" s="4"/>
      <c r="C24" s="4"/>
      <c r="D24" s="4"/>
      <c r="E24" s="4"/>
      <c r="F24" s="4"/>
      <c r="G24" s="4"/>
      <c r="H24" s="4"/>
      <c r="I24" s="4"/>
      <c r="J24" s="4"/>
      <c r="K24" s="4"/>
      <c r="L24" s="4"/>
      <c r="M24" s="4"/>
      <c r="N24" s="4"/>
    </row>
    <row r="25" spans="1:14">
      <c r="A25" s="3"/>
      <c r="B25" s="4"/>
      <c r="C25" s="4"/>
      <c r="D25" s="4"/>
      <c r="E25" s="4"/>
      <c r="F25" s="4"/>
      <c r="G25" s="4"/>
      <c r="H25" s="4"/>
      <c r="I25" s="4"/>
      <c r="J25" s="4"/>
      <c r="K25" s="4"/>
      <c r="L25" s="4"/>
      <c r="M25" s="4"/>
      <c r="N25" s="4"/>
    </row>
    <row r="26" spans="1:14">
      <c r="A26" s="3"/>
      <c r="B26" s="4"/>
      <c r="C26" s="4"/>
      <c r="D26" s="4"/>
      <c r="E26" s="4"/>
      <c r="F26" s="4"/>
      <c r="G26" s="4"/>
      <c r="H26" s="4"/>
      <c r="I26" s="4"/>
      <c r="J26" s="4"/>
      <c r="K26" s="4"/>
      <c r="L26" s="4"/>
      <c r="M26" s="4"/>
      <c r="N26" s="4"/>
    </row>
    <row r="27" spans="1:14">
      <c r="A27" s="3"/>
      <c r="B27" s="4"/>
      <c r="C27" s="4"/>
      <c r="D27" s="4"/>
      <c r="E27" s="4"/>
      <c r="F27" s="4"/>
      <c r="G27" s="4"/>
      <c r="H27" s="4"/>
      <c r="I27" s="4"/>
      <c r="J27" s="4"/>
      <c r="K27" s="4"/>
      <c r="L27" s="4"/>
      <c r="M27" s="4"/>
      <c r="N27" s="4"/>
    </row>
    <row r="28" spans="1:14">
      <c r="A28" s="3"/>
      <c r="B28" s="4"/>
      <c r="C28" s="4"/>
      <c r="D28" s="4"/>
      <c r="E28" s="4"/>
      <c r="F28" s="4"/>
      <c r="G28" s="4"/>
      <c r="H28" s="4"/>
      <c r="I28" s="4"/>
      <c r="J28" s="4"/>
      <c r="K28" s="4"/>
      <c r="L28" s="4"/>
      <c r="M28" s="4"/>
      <c r="N28" s="4"/>
    </row>
    <row r="29" spans="1:14">
      <c r="A29" s="3"/>
      <c r="B29" s="4"/>
      <c r="C29" s="4"/>
      <c r="D29" s="4"/>
      <c r="E29" s="4"/>
      <c r="F29" s="4"/>
      <c r="G29" s="4"/>
      <c r="H29" s="4"/>
      <c r="I29" s="4"/>
      <c r="J29" s="4"/>
      <c r="K29" s="4"/>
      <c r="L29" s="4"/>
      <c r="M29" s="4"/>
      <c r="N29" s="4"/>
    </row>
    <row r="30" spans="1:14">
      <c r="A30" s="3"/>
      <c r="B30" s="4"/>
      <c r="C30" s="4"/>
      <c r="D30" s="4"/>
      <c r="E30" s="4"/>
      <c r="F30" s="4"/>
      <c r="G30" s="4"/>
      <c r="H30" s="4"/>
      <c r="I30" s="4"/>
      <c r="J30" s="4"/>
      <c r="K30" s="4"/>
      <c r="L30" s="4"/>
      <c r="M30" s="4"/>
      <c r="N30" s="4"/>
    </row>
    <row r="31" spans="1:14">
      <c r="A31" s="3"/>
      <c r="B31" s="4"/>
      <c r="C31" s="4"/>
      <c r="D31" s="4"/>
      <c r="E31" s="4"/>
      <c r="F31" s="4"/>
      <c r="G31" s="4"/>
      <c r="H31" s="4"/>
      <c r="I31" s="4"/>
      <c r="J31" s="4"/>
      <c r="K31" s="4"/>
      <c r="L31" s="4"/>
      <c r="M31" s="4"/>
      <c r="N31" s="4"/>
    </row>
    <row r="32" spans="1:14">
      <c r="A32" s="3"/>
      <c r="B32" s="4"/>
      <c r="C32" s="4"/>
      <c r="D32" s="4"/>
      <c r="E32" s="4"/>
      <c r="F32" s="4"/>
      <c r="G32" s="4"/>
      <c r="H32" s="4"/>
      <c r="I32" s="4"/>
      <c r="J32" s="4"/>
      <c r="K32" s="4"/>
      <c r="L32" s="4"/>
      <c r="M32" s="4"/>
      <c r="N32" s="4"/>
    </row>
    <row r="33" spans="1:14">
      <c r="A33" s="3"/>
      <c r="B33" s="4"/>
      <c r="C33" s="4"/>
      <c r="D33" s="4"/>
      <c r="E33" s="4"/>
      <c r="F33" s="4"/>
      <c r="G33" s="4"/>
      <c r="H33" s="4"/>
      <c r="I33" s="4"/>
      <c r="J33" s="4"/>
      <c r="K33" s="4"/>
      <c r="L33" s="4"/>
      <c r="M33" s="4"/>
      <c r="N33" s="4"/>
    </row>
    <row r="34" spans="1:14">
      <c r="A34" s="3"/>
      <c r="B34" s="4"/>
      <c r="C34" s="4"/>
      <c r="D34" s="4"/>
      <c r="E34" s="4"/>
      <c r="F34" s="4"/>
      <c r="G34" s="4"/>
      <c r="H34" s="4"/>
      <c r="I34" s="4"/>
      <c r="J34" s="4"/>
      <c r="K34" s="4"/>
      <c r="L34" s="4"/>
      <c r="M34" s="4"/>
      <c r="N34" s="4"/>
    </row>
    <row r="35" spans="1:14">
      <c r="A35" s="3"/>
      <c r="B35" s="4"/>
      <c r="C35" s="4"/>
      <c r="D35" s="4"/>
      <c r="E35" s="4"/>
      <c r="F35" s="4"/>
      <c r="G35" s="4"/>
      <c r="H35" s="4"/>
      <c r="I35" s="4"/>
      <c r="J35" s="4"/>
      <c r="K35" s="4"/>
      <c r="L35" s="4"/>
      <c r="M35" s="4"/>
      <c r="N35" s="4"/>
    </row>
    <row r="36" spans="1:14">
      <c r="A36" s="3"/>
      <c r="B36" s="4"/>
      <c r="C36" s="4"/>
      <c r="D36" s="4"/>
      <c r="E36" s="4"/>
      <c r="F36" s="4"/>
      <c r="G36" s="4"/>
      <c r="H36" s="4"/>
      <c r="I36" s="4"/>
      <c r="J36" s="4"/>
      <c r="K36" s="4"/>
      <c r="L36" s="4"/>
      <c r="M36" s="4"/>
      <c r="N36" s="4"/>
    </row>
    <row r="37" spans="1:14">
      <c r="A37" s="3"/>
      <c r="B37" s="4"/>
      <c r="C37" s="4"/>
      <c r="D37" s="4"/>
      <c r="E37" s="4"/>
      <c r="F37" s="4"/>
      <c r="G37" s="4"/>
      <c r="H37" s="4"/>
      <c r="I37" s="4"/>
      <c r="J37" s="4"/>
      <c r="K37" s="4"/>
      <c r="L37" s="4"/>
      <c r="M37" s="4"/>
      <c r="N37" s="4"/>
    </row>
    <row r="38" spans="1:14">
      <c r="A38" s="3"/>
      <c r="B38" s="4"/>
      <c r="C38" s="4"/>
      <c r="D38" s="4"/>
      <c r="E38" s="4"/>
      <c r="F38" s="4"/>
      <c r="G38" s="4"/>
      <c r="H38" s="4"/>
      <c r="I38" s="4"/>
      <c r="J38" s="4"/>
      <c r="K38" s="4"/>
      <c r="L38" s="4"/>
      <c r="M38" s="4"/>
      <c r="N38" s="4"/>
    </row>
    <row r="39" spans="1:14">
      <c r="A39" s="3"/>
      <c r="B39" s="4"/>
      <c r="C39" s="4"/>
      <c r="D39" s="4"/>
      <c r="E39" s="4"/>
      <c r="F39" s="4"/>
      <c r="G39" s="4"/>
      <c r="H39" s="4"/>
      <c r="I39" s="4"/>
      <c r="J39" s="4"/>
      <c r="K39" s="4"/>
      <c r="L39" s="4"/>
      <c r="M39" s="4"/>
      <c r="N39" s="4"/>
    </row>
    <row r="40" spans="1:14">
      <c r="A40" s="3"/>
      <c r="B40" s="4"/>
      <c r="C40" s="4"/>
      <c r="D40" s="4"/>
      <c r="E40" s="4"/>
      <c r="F40" s="4"/>
      <c r="G40" s="4"/>
      <c r="H40" s="4"/>
      <c r="I40" s="4"/>
      <c r="J40" s="4"/>
      <c r="K40" s="4"/>
      <c r="L40" s="4"/>
      <c r="M40" s="4"/>
      <c r="N40" s="4"/>
    </row>
    <row r="41" spans="1:14">
      <c r="A41" s="3"/>
      <c r="B41" s="4"/>
      <c r="C41" s="4"/>
      <c r="D41" s="4"/>
      <c r="E41" s="4"/>
      <c r="F41" s="4"/>
      <c r="G41" s="4"/>
      <c r="H41" s="4"/>
      <c r="I41" s="4"/>
      <c r="J41" s="4"/>
      <c r="K41" s="4"/>
      <c r="L41" s="4"/>
      <c r="M41" s="4"/>
      <c r="N41" s="4"/>
    </row>
    <row r="42" spans="1:14">
      <c r="A42" s="3"/>
      <c r="B42" s="4"/>
      <c r="C42" s="4"/>
      <c r="D42" s="4"/>
      <c r="E42" s="4"/>
      <c r="F42" s="4"/>
      <c r="G42" s="4"/>
      <c r="H42" s="4"/>
      <c r="I42" s="4"/>
      <c r="J42" s="4"/>
      <c r="K42" s="4"/>
      <c r="L42" s="4"/>
      <c r="M42" s="4"/>
      <c r="N42" s="4"/>
    </row>
    <row r="43" spans="1:14">
      <c r="A43" s="3"/>
      <c r="B43" s="4"/>
      <c r="C43" s="4"/>
      <c r="D43" s="4"/>
      <c r="E43" s="4"/>
      <c r="F43" s="4"/>
      <c r="G43" s="4"/>
      <c r="H43" s="4"/>
      <c r="I43" s="4"/>
      <c r="J43" s="4"/>
      <c r="K43" s="4"/>
      <c r="L43" s="4"/>
      <c r="M43" s="4"/>
      <c r="N43" s="4"/>
    </row>
    <row r="44" spans="1:14">
      <c r="A44" s="3"/>
      <c r="B44" s="4"/>
      <c r="C44" s="4"/>
      <c r="D44" s="4"/>
      <c r="E44" s="4"/>
      <c r="F44" s="4"/>
      <c r="G44" s="4"/>
      <c r="H44" s="4"/>
      <c r="I44" s="4"/>
      <c r="J44" s="4"/>
      <c r="K44" s="4"/>
      <c r="L44" s="4"/>
      <c r="M44" s="4"/>
      <c r="N44" s="4"/>
    </row>
    <row r="45" spans="1:14">
      <c r="A45" s="3"/>
      <c r="B45" s="4"/>
      <c r="C45" s="4"/>
      <c r="D45" s="4"/>
      <c r="E45" s="4"/>
      <c r="F45" s="4"/>
      <c r="G45" s="4"/>
      <c r="H45" s="4"/>
      <c r="I45" s="4"/>
      <c r="J45" s="4"/>
      <c r="K45" s="4"/>
      <c r="L45" s="4"/>
      <c r="M45" s="4"/>
      <c r="N45" s="4"/>
    </row>
    <row r="46" spans="1:14">
      <c r="A46" s="3"/>
      <c r="B46" s="4"/>
      <c r="C46" s="4"/>
      <c r="D46" s="4"/>
      <c r="E46" s="4"/>
      <c r="F46" s="4"/>
      <c r="G46" s="4"/>
      <c r="H46" s="4"/>
      <c r="I46" s="4"/>
      <c r="J46" s="4"/>
      <c r="K46" s="4"/>
      <c r="L46" s="4"/>
      <c r="M46" s="4"/>
      <c r="N46" s="4"/>
    </row>
    <row r="47" spans="1:14">
      <c r="A47" s="3"/>
      <c r="B47" s="4"/>
      <c r="C47" s="4"/>
      <c r="D47" s="4"/>
      <c r="E47" s="4"/>
      <c r="F47" s="4"/>
      <c r="G47" s="4"/>
      <c r="H47" s="4"/>
      <c r="I47" s="4"/>
      <c r="J47" s="4"/>
      <c r="K47" s="4"/>
      <c r="L47" s="4"/>
      <c r="M47" s="4"/>
      <c r="N47" s="4"/>
    </row>
    <row r="48" spans="1:14">
      <c r="A48" s="3"/>
      <c r="B48" s="4"/>
      <c r="C48" s="4"/>
      <c r="D48" s="4"/>
      <c r="E48" s="4"/>
      <c r="F48" s="4"/>
      <c r="G48" s="4"/>
      <c r="H48" s="4"/>
      <c r="I48" s="4"/>
      <c r="J48" s="4"/>
      <c r="K48" s="4"/>
      <c r="L48" s="4"/>
      <c r="M48" s="4"/>
      <c r="N48" s="4"/>
    </row>
    <row r="49" spans="1:14">
      <c r="A49" s="3"/>
      <c r="B49" s="4"/>
      <c r="C49" s="4"/>
      <c r="D49" s="4"/>
      <c r="E49" s="4"/>
      <c r="F49" s="4"/>
      <c r="G49" s="4"/>
      <c r="H49" s="4"/>
      <c r="I49" s="4"/>
      <c r="J49" s="4"/>
      <c r="K49" s="4"/>
      <c r="L49" s="4"/>
      <c r="M49" s="4"/>
      <c r="N49" s="4"/>
    </row>
    <row r="50" spans="1:14">
      <c r="A50" s="3"/>
      <c r="B50" s="4"/>
      <c r="C50" s="4"/>
      <c r="D50" s="4"/>
      <c r="E50" s="4"/>
      <c r="F50" s="4"/>
      <c r="G50" s="4"/>
      <c r="H50" s="4"/>
      <c r="I50" s="4"/>
      <c r="J50" s="4"/>
      <c r="K50" s="4"/>
      <c r="L50" s="4"/>
      <c r="M50" s="4"/>
      <c r="N50" s="4"/>
    </row>
    <row r="51" spans="1:14">
      <c r="A51" s="3"/>
      <c r="B51" s="4"/>
      <c r="C51" s="4"/>
      <c r="D51" s="4"/>
      <c r="E51" s="4"/>
      <c r="F51" s="4"/>
      <c r="G51" s="4"/>
      <c r="H51" s="4"/>
      <c r="I51" s="4"/>
      <c r="J51" s="4"/>
      <c r="K51" s="4"/>
      <c r="L51" s="4"/>
      <c r="M51" s="4"/>
      <c r="N51" s="4"/>
    </row>
    <row r="52" spans="1:14">
      <c r="A52" s="3"/>
      <c r="B52" s="4"/>
      <c r="C52" s="4"/>
      <c r="D52" s="4"/>
      <c r="E52" s="4"/>
      <c r="F52" s="4"/>
      <c r="G52" s="4"/>
      <c r="H52" s="4"/>
      <c r="I52" s="4"/>
      <c r="J52" s="4"/>
      <c r="K52" s="4"/>
      <c r="L52" s="4"/>
      <c r="M52" s="4"/>
      <c r="N52" s="4"/>
    </row>
    <row r="53" spans="1:14">
      <c r="A53" s="3"/>
      <c r="B53" s="4"/>
      <c r="C53" s="4"/>
      <c r="D53" s="4"/>
      <c r="E53" s="4"/>
      <c r="F53" s="4"/>
      <c r="G53" s="4"/>
      <c r="H53" s="4"/>
      <c r="I53" s="4"/>
      <c r="J53" s="4"/>
      <c r="K53" s="4"/>
      <c r="L53" s="4"/>
      <c r="M53" s="4"/>
      <c r="N53" s="4"/>
    </row>
    <row r="54" spans="1:14">
      <c r="A54" s="3"/>
      <c r="B54" s="4"/>
      <c r="C54" s="4"/>
      <c r="D54" s="4"/>
      <c r="E54" s="4"/>
      <c r="F54" s="4"/>
      <c r="G54" s="4"/>
      <c r="H54" s="4"/>
      <c r="I54" s="4"/>
      <c r="J54" s="4"/>
      <c r="K54" s="4"/>
      <c r="L54" s="4"/>
      <c r="M54" s="4"/>
      <c r="N54" s="4"/>
    </row>
    <row r="55" spans="1:14">
      <c r="A55" s="3"/>
      <c r="B55" s="4"/>
      <c r="C55" s="4"/>
      <c r="D55" s="4"/>
      <c r="E55" s="4"/>
      <c r="F55" s="4"/>
      <c r="G55" s="4"/>
      <c r="H55" s="4"/>
      <c r="I55" s="4"/>
      <c r="J55" s="4"/>
      <c r="K55" s="4"/>
      <c r="L55" s="4"/>
      <c r="M55" s="4"/>
      <c r="N55" s="4"/>
    </row>
    <row r="56" spans="1:14">
      <c r="A56" s="3"/>
      <c r="B56" s="4"/>
      <c r="C56" s="4"/>
      <c r="D56" s="4"/>
      <c r="E56" s="4"/>
      <c r="F56" s="4"/>
      <c r="G56" s="4"/>
      <c r="H56" s="4"/>
      <c r="I56" s="4"/>
      <c r="J56" s="4"/>
      <c r="K56" s="4"/>
      <c r="L56" s="4"/>
      <c r="M56" s="4"/>
      <c r="N56" s="4"/>
    </row>
    <row r="57" spans="1:14">
      <c r="A57" s="3"/>
      <c r="B57" s="4"/>
      <c r="C57" s="4"/>
      <c r="D57" s="4"/>
      <c r="E57" s="4"/>
      <c r="F57" s="4"/>
      <c r="G57" s="4"/>
      <c r="H57" s="4"/>
      <c r="I57" s="4"/>
      <c r="J57" s="4"/>
      <c r="K57" s="4"/>
      <c r="L57" s="4"/>
      <c r="M57" s="4"/>
      <c r="N57" s="4"/>
    </row>
    <row r="58" spans="1:14">
      <c r="A58" s="3"/>
      <c r="B58" s="4"/>
      <c r="C58" s="4"/>
      <c r="D58" s="4"/>
      <c r="E58" s="4"/>
      <c r="F58" s="4"/>
      <c r="G58" s="4"/>
      <c r="H58" s="4"/>
      <c r="I58" s="4"/>
      <c r="J58" s="4"/>
      <c r="K58" s="4"/>
      <c r="L58" s="4"/>
      <c r="M58" s="4"/>
      <c r="N58" s="4"/>
    </row>
    <row r="59" spans="1:14">
      <c r="A59" s="3"/>
      <c r="B59" s="4"/>
      <c r="C59" s="4"/>
      <c r="D59" s="4"/>
      <c r="E59" s="4"/>
      <c r="F59" s="4"/>
      <c r="G59" s="4"/>
      <c r="H59" s="4"/>
      <c r="I59" s="4"/>
      <c r="J59" s="4"/>
      <c r="K59" s="4"/>
      <c r="L59" s="4"/>
      <c r="M59" s="4"/>
      <c r="N59" s="4"/>
    </row>
    <row r="60" spans="1:14">
      <c r="A60" s="3"/>
      <c r="B60" s="4"/>
      <c r="C60" s="4"/>
      <c r="D60" s="4"/>
      <c r="E60" s="4"/>
      <c r="F60" s="4"/>
      <c r="G60" s="4"/>
      <c r="H60" s="4"/>
      <c r="I60" s="4"/>
      <c r="J60" s="4"/>
      <c r="K60" s="4"/>
      <c r="L60" s="4"/>
      <c r="M60" s="4"/>
      <c r="N60" s="4"/>
    </row>
    <row r="61" spans="1:14">
      <c r="A61" s="3"/>
      <c r="B61" s="4"/>
      <c r="C61" s="4"/>
      <c r="D61" s="4"/>
      <c r="E61" s="4"/>
      <c r="F61" s="4"/>
      <c r="G61" s="4"/>
      <c r="H61" s="4"/>
      <c r="I61" s="4"/>
      <c r="J61" s="4"/>
      <c r="K61" s="4"/>
      <c r="L61" s="4"/>
      <c r="M61" s="4"/>
      <c r="N61" s="4"/>
    </row>
    <row r="62" spans="1:14">
      <c r="A62" s="3"/>
      <c r="B62" s="4"/>
      <c r="C62" s="4"/>
      <c r="D62" s="4"/>
      <c r="E62" s="4"/>
      <c r="F62" s="4"/>
      <c r="G62" s="4"/>
      <c r="H62" s="4"/>
      <c r="I62" s="4"/>
      <c r="J62" s="4"/>
      <c r="K62" s="4"/>
      <c r="L62" s="4"/>
      <c r="M62" s="4"/>
      <c r="N62" s="4"/>
    </row>
    <row r="63" spans="1:14">
      <c r="A63" s="3"/>
    </row>
    <row r="64" spans="1:14">
      <c r="A64" s="3"/>
    </row>
    <row r="65" spans="1:1">
      <c r="A65" s="3"/>
    </row>
    <row r="66" spans="1:1">
      <c r="A66" s="3"/>
    </row>
    <row r="67" spans="1:1">
      <c r="A67" s="3"/>
    </row>
    <row r="68" spans="1:1">
      <c r="A68" s="3"/>
    </row>
    <row r="69" spans="1:1">
      <c r="A69" s="3"/>
    </row>
    <row r="70" spans="1:1">
      <c r="A70" s="3"/>
    </row>
    <row r="71" spans="1:1">
      <c r="A71" s="3"/>
    </row>
    <row r="72" spans="1:1">
      <c r="A72" s="3"/>
    </row>
    <row r="73" spans="1:1">
      <c r="A73" s="3"/>
    </row>
    <row r="74" spans="1:1">
      <c r="A74" s="3"/>
    </row>
    <row r="75" spans="1:1">
      <c r="A75" s="3"/>
    </row>
    <row r="76" spans="1:1">
      <c r="A76" s="3"/>
    </row>
    <row r="77" spans="1:1">
      <c r="A77" s="3"/>
    </row>
    <row r="78" spans="1:1">
      <c r="A78" s="3"/>
    </row>
    <row r="79" spans="1:1">
      <c r="A79" s="3"/>
    </row>
    <row r="80" spans="1:1">
      <c r="A80" s="3"/>
    </row>
    <row r="81" spans="1:1">
      <c r="A81" s="3"/>
    </row>
    <row r="82" spans="1:1">
      <c r="A82" s="3"/>
    </row>
    <row r="83" spans="1:1">
      <c r="A83" s="3"/>
    </row>
    <row r="84" spans="1:1">
      <c r="A84" s="3"/>
    </row>
    <row r="85" spans="1:1">
      <c r="A85" s="3"/>
    </row>
    <row r="86" spans="1:1">
      <c r="A86" s="3"/>
    </row>
    <row r="87" spans="1:1">
      <c r="A87" s="3"/>
    </row>
    <row r="88" spans="1:1">
      <c r="A88" s="3"/>
    </row>
    <row r="89" spans="1:1">
      <c r="A89" s="3"/>
    </row>
    <row r="90" spans="1:1">
      <c r="A90" s="3"/>
    </row>
    <row r="91" spans="1:1">
      <c r="A91" s="3"/>
    </row>
    <row r="92" spans="1:1">
      <c r="A92" s="3"/>
    </row>
    <row r="93" spans="1:1">
      <c r="A93" s="3"/>
    </row>
    <row r="94" spans="1:1">
      <c r="A94" s="3"/>
    </row>
    <row r="95" spans="1:1">
      <c r="A95" s="3"/>
    </row>
    <row r="96" spans="1:1">
      <c r="A96" s="3"/>
    </row>
    <row r="97" spans="1:1">
      <c r="A97" s="3"/>
    </row>
    <row r="98" spans="1:1">
      <c r="A98" s="3"/>
    </row>
    <row r="99" spans="1:1">
      <c r="A99" s="3"/>
    </row>
    <row r="100" spans="1:1">
      <c r="A100" s="3"/>
    </row>
    <row r="101" spans="1:1">
      <c r="A101" s="1" t="s">
        <v>81</v>
      </c>
    </row>
  </sheetData>
  <phoneticPr fontId="3"/>
  <pageMargins left="0.75" right="0.75" top="1" bottom="1" header="0.51200000000000001" footer="0.51200000000000001"/>
  <pageSetup paperSize="9" orientation="landscape" verticalDpi="0" r:id="rId1"/>
  <headerFooter alignWithMargins="0">
    <oddFooter>&amp;L&amp;6&amp;F&lt; &amp;A&gt;印刷日時：&amp;D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O25"/>
  <sheetViews>
    <sheetView workbookViewId="0">
      <selection activeCell="K13" sqref="K13"/>
    </sheetView>
  </sheetViews>
  <sheetFormatPr defaultRowHeight="13.5"/>
  <cols>
    <col min="1" max="1" width="1.375" style="62" customWidth="1"/>
    <col min="2" max="2" width="13.5" style="62" customWidth="1"/>
    <col min="3" max="16384" width="9" style="62"/>
  </cols>
  <sheetData>
    <row r="4" spans="2:15">
      <c r="B4" s="66" t="s">
        <v>138</v>
      </c>
      <c r="C4" s="66" t="s">
        <v>137</v>
      </c>
      <c r="D4" s="66" t="s">
        <v>136</v>
      </c>
      <c r="E4" s="66" t="s">
        <v>135</v>
      </c>
      <c r="F4" s="66" t="s">
        <v>134</v>
      </c>
      <c r="G4" s="66" t="s">
        <v>133</v>
      </c>
      <c r="H4" s="66" t="s">
        <v>132</v>
      </c>
      <c r="I4" s="66"/>
      <c r="J4" s="66"/>
      <c r="K4" s="66"/>
      <c r="L4" s="66"/>
      <c r="M4" s="66"/>
      <c r="N4" s="66"/>
      <c r="O4" s="66"/>
    </row>
    <row r="5" spans="2:15">
      <c r="B5" s="62">
        <v>50</v>
      </c>
      <c r="C5" s="65"/>
      <c r="D5" s="65"/>
      <c r="E5" s="65"/>
      <c r="F5" s="65">
        <v>77832</v>
      </c>
      <c r="G5" s="65">
        <v>83422</v>
      </c>
      <c r="H5" s="65">
        <v>86763</v>
      </c>
      <c r="I5" s="65"/>
      <c r="J5" s="65"/>
      <c r="K5" s="65"/>
      <c r="L5" s="65"/>
      <c r="M5" s="65"/>
      <c r="N5" s="65"/>
      <c r="O5" s="65"/>
    </row>
    <row r="6" spans="2:15">
      <c r="B6" s="62">
        <v>75</v>
      </c>
      <c r="C6" s="65"/>
      <c r="D6" s="65"/>
      <c r="E6" s="65"/>
      <c r="F6" s="65">
        <v>85812</v>
      </c>
      <c r="G6" s="65">
        <v>88137</v>
      </c>
      <c r="H6" s="65">
        <v>89287</v>
      </c>
      <c r="I6" s="65"/>
      <c r="J6" s="65"/>
      <c r="K6" s="65"/>
      <c r="L6" s="65"/>
      <c r="M6" s="65"/>
      <c r="N6" s="65"/>
      <c r="O6" s="65"/>
    </row>
    <row r="7" spans="2:15">
      <c r="B7" s="62">
        <v>100</v>
      </c>
      <c r="C7" s="65"/>
      <c r="D7" s="65"/>
      <c r="E7" s="65"/>
      <c r="F7" s="65">
        <v>164835</v>
      </c>
      <c r="G7" s="65">
        <v>165663</v>
      </c>
      <c r="H7" s="65">
        <v>167697</v>
      </c>
      <c r="I7" s="65"/>
      <c r="J7" s="65"/>
      <c r="K7" s="65"/>
      <c r="L7" s="65"/>
      <c r="M7" s="65"/>
      <c r="N7" s="65"/>
      <c r="O7" s="65"/>
    </row>
    <row r="8" spans="2:15">
      <c r="B8" s="62">
        <v>150</v>
      </c>
      <c r="C8" s="65"/>
      <c r="D8" s="65"/>
      <c r="E8" s="65"/>
      <c r="F8" s="65">
        <v>100126</v>
      </c>
      <c r="G8" s="65">
        <v>100989</v>
      </c>
      <c r="H8" s="65">
        <v>100858</v>
      </c>
      <c r="I8" s="65"/>
      <c r="J8" s="65"/>
      <c r="K8" s="65"/>
      <c r="L8" s="65"/>
      <c r="M8" s="65"/>
      <c r="N8" s="65"/>
      <c r="O8" s="65"/>
    </row>
    <row r="9" spans="2:15">
      <c r="B9" s="62">
        <v>200</v>
      </c>
      <c r="C9" s="65"/>
      <c r="D9" s="65"/>
      <c r="E9" s="65"/>
      <c r="F9" s="65">
        <v>31238</v>
      </c>
      <c r="G9" s="65">
        <v>31202</v>
      </c>
      <c r="H9" s="65">
        <v>31263</v>
      </c>
      <c r="I9" s="65"/>
      <c r="J9" s="65"/>
      <c r="K9" s="65"/>
      <c r="L9" s="65"/>
      <c r="M9" s="65"/>
      <c r="N9" s="65"/>
      <c r="O9" s="65"/>
    </row>
    <row r="10" spans="2:15">
      <c r="B10" s="62">
        <v>225</v>
      </c>
      <c r="C10" s="65"/>
      <c r="D10" s="65"/>
      <c r="E10" s="65"/>
      <c r="F10" s="65">
        <v>501</v>
      </c>
      <c r="G10" s="65">
        <v>501</v>
      </c>
      <c r="H10" s="65">
        <v>501</v>
      </c>
      <c r="I10" s="65"/>
      <c r="J10" s="65"/>
      <c r="K10" s="65"/>
      <c r="L10" s="65"/>
      <c r="M10" s="65"/>
      <c r="N10" s="65"/>
      <c r="O10" s="65"/>
    </row>
    <row r="11" spans="2:15">
      <c r="B11" s="62">
        <v>250</v>
      </c>
      <c r="C11" s="65"/>
      <c r="D11" s="65"/>
      <c r="E11" s="65"/>
      <c r="F11" s="65">
        <v>13459</v>
      </c>
      <c r="G11" s="65">
        <v>13312</v>
      </c>
      <c r="H11" s="65">
        <v>13221</v>
      </c>
      <c r="I11" s="65"/>
      <c r="J11" s="65"/>
      <c r="K11" s="65"/>
      <c r="L11" s="65"/>
      <c r="M11" s="65"/>
      <c r="N11" s="65"/>
      <c r="O11" s="65"/>
    </row>
    <row r="12" spans="2:15">
      <c r="B12" s="62">
        <v>300</v>
      </c>
      <c r="C12" s="65"/>
      <c r="D12" s="65"/>
      <c r="E12" s="65"/>
      <c r="F12" s="65">
        <v>5908</v>
      </c>
      <c r="G12" s="65">
        <v>5908</v>
      </c>
      <c r="H12" s="65">
        <v>5908</v>
      </c>
      <c r="I12" s="65"/>
      <c r="J12" s="65"/>
      <c r="K12" s="65"/>
      <c r="L12" s="65"/>
      <c r="M12" s="65"/>
      <c r="N12" s="65"/>
      <c r="O12" s="65"/>
    </row>
    <row r="13" spans="2:15">
      <c r="B13" s="62">
        <v>350</v>
      </c>
      <c r="C13" s="65"/>
      <c r="D13" s="65"/>
      <c r="E13" s="65"/>
      <c r="F13" s="65">
        <v>15869</v>
      </c>
      <c r="G13" s="65">
        <v>15869</v>
      </c>
      <c r="H13" s="65">
        <v>15869</v>
      </c>
      <c r="I13" s="65"/>
      <c r="J13" s="65"/>
      <c r="K13" s="65"/>
      <c r="L13" s="65"/>
      <c r="M13" s="65"/>
      <c r="N13" s="65"/>
      <c r="O13" s="65"/>
    </row>
    <row r="14" spans="2:15">
      <c r="B14" s="62">
        <v>400</v>
      </c>
      <c r="C14" s="65"/>
      <c r="D14" s="65"/>
      <c r="E14" s="65"/>
      <c r="F14" s="65">
        <v>5276</v>
      </c>
      <c r="G14" s="65">
        <v>5276</v>
      </c>
      <c r="H14" s="65">
        <v>5276</v>
      </c>
      <c r="I14" s="65"/>
      <c r="J14" s="65"/>
      <c r="K14" s="65"/>
      <c r="L14" s="65"/>
      <c r="M14" s="65"/>
      <c r="N14" s="65"/>
      <c r="O14" s="65"/>
    </row>
    <row r="15" spans="2:15">
      <c r="B15" s="62">
        <v>450</v>
      </c>
      <c r="C15" s="65"/>
      <c r="D15" s="65"/>
      <c r="E15" s="65"/>
      <c r="F15" s="65">
        <v>1062</v>
      </c>
      <c r="G15" s="65">
        <v>1062</v>
      </c>
      <c r="H15" s="65">
        <v>1062</v>
      </c>
      <c r="I15" s="65"/>
      <c r="J15" s="65"/>
      <c r="K15" s="65"/>
      <c r="L15" s="65"/>
      <c r="M15" s="65"/>
      <c r="N15" s="65"/>
      <c r="O15" s="65"/>
    </row>
    <row r="16" spans="2:15">
      <c r="B16" s="62">
        <v>500</v>
      </c>
      <c r="C16" s="65"/>
      <c r="D16" s="65"/>
      <c r="E16" s="65"/>
      <c r="F16" s="65">
        <v>4967</v>
      </c>
      <c r="G16" s="65">
        <v>4967</v>
      </c>
      <c r="H16" s="65">
        <v>4967</v>
      </c>
      <c r="I16" s="65"/>
      <c r="J16" s="65"/>
      <c r="K16" s="65"/>
      <c r="L16" s="65"/>
      <c r="M16" s="65"/>
      <c r="N16" s="65"/>
      <c r="O16" s="65"/>
    </row>
    <row r="17" spans="2:15">
      <c r="B17" s="62">
        <v>600</v>
      </c>
      <c r="C17" s="65"/>
      <c r="D17" s="65"/>
      <c r="E17" s="65"/>
      <c r="F17" s="65">
        <v>2955</v>
      </c>
      <c r="G17" s="65">
        <v>2955</v>
      </c>
      <c r="H17" s="65">
        <v>2955</v>
      </c>
      <c r="I17" s="65"/>
      <c r="J17" s="65"/>
      <c r="K17" s="65"/>
      <c r="L17" s="65"/>
      <c r="M17" s="65"/>
      <c r="N17" s="65"/>
      <c r="O17" s="65"/>
    </row>
    <row r="18" spans="2:15">
      <c r="B18" s="62" t="s">
        <v>131</v>
      </c>
      <c r="C18" s="65">
        <f>SUM(C5:C17)</f>
        <v>0</v>
      </c>
      <c r="D18" s="65">
        <f>SUM(D5:D17)</f>
        <v>0</v>
      </c>
      <c r="E18" s="65">
        <f>SUM(E5:E17)</f>
        <v>0</v>
      </c>
      <c r="F18" s="65">
        <f>SUM(F5:F17)</f>
        <v>509840</v>
      </c>
      <c r="G18" s="65">
        <f>SUM(G5:G17)</f>
        <v>519263</v>
      </c>
      <c r="H18" s="65">
        <f>SUM(H5:H17)</f>
        <v>525627</v>
      </c>
      <c r="I18" s="65">
        <v>525627</v>
      </c>
      <c r="J18" s="65"/>
      <c r="K18" s="65"/>
      <c r="L18" s="65"/>
      <c r="M18" s="65"/>
      <c r="N18" s="65"/>
      <c r="O18" s="65"/>
    </row>
    <row r="20" spans="2:15">
      <c r="B20" s="62" t="s">
        <v>130</v>
      </c>
      <c r="H20" s="65">
        <v>15958</v>
      </c>
      <c r="I20" s="65">
        <v>12163</v>
      </c>
    </row>
    <row r="21" spans="2:15">
      <c r="B21" s="62" t="s">
        <v>129</v>
      </c>
      <c r="H21" s="63">
        <f>H20/H18</f>
        <v>3.0359932043064759E-2</v>
      </c>
      <c r="I21" s="63">
        <f>I20/I18</f>
        <v>2.3139983296139657E-2</v>
      </c>
    </row>
    <row r="23" spans="2:15">
      <c r="B23" s="62" t="s">
        <v>128</v>
      </c>
      <c r="F23" s="64">
        <f>F18-E18</f>
        <v>509840</v>
      </c>
      <c r="G23" s="64">
        <f>G18-F18</f>
        <v>9423</v>
      </c>
      <c r="H23" s="64">
        <f>H18-G18</f>
        <v>6364</v>
      </c>
      <c r="I23" s="62">
        <v>5267</v>
      </c>
    </row>
    <row r="24" spans="2:15">
      <c r="B24" s="62" t="s">
        <v>127</v>
      </c>
      <c r="H24" s="64">
        <f>H20-H23</f>
        <v>9594</v>
      </c>
    </row>
    <row r="25" spans="2:15">
      <c r="B25" s="62" t="s">
        <v>126</v>
      </c>
      <c r="H25" s="63">
        <f>H24/G18</f>
        <v>1.8476186441167577E-2</v>
      </c>
    </row>
  </sheetData>
  <phoneticPr fontId="3"/>
  <pageMargins left="0.75" right="0.75" top="1" bottom="1" header="0.51200000000000001" footer="0.5120000000000000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99"/>
  <sheetViews>
    <sheetView workbookViewId="0">
      <selection activeCell="K13" sqref="K13"/>
    </sheetView>
  </sheetViews>
  <sheetFormatPr defaultRowHeight="13.5"/>
  <cols>
    <col min="1" max="1" width="2.25" style="1" customWidth="1"/>
    <col min="2" max="2" width="5" style="1" customWidth="1"/>
    <col min="3" max="3" width="11" style="1" customWidth="1"/>
    <col min="4" max="8" width="9" style="1"/>
    <col min="9" max="9" width="13.125" style="1" customWidth="1"/>
    <col min="10" max="16384" width="9" style="1"/>
  </cols>
  <sheetData>
    <row r="1" spans="1:53" ht="12" customHeight="1">
      <c r="A1" s="3"/>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1" t="s">
        <v>139</v>
      </c>
    </row>
    <row r="2" spans="1:53">
      <c r="A2" s="3"/>
    </row>
    <row r="3" spans="1:53">
      <c r="A3" s="3"/>
      <c r="B3" s="1" t="s">
        <v>149</v>
      </c>
    </row>
    <row r="4" spans="1:53">
      <c r="A4" s="3"/>
      <c r="C4" s="1" t="s">
        <v>148</v>
      </c>
    </row>
    <row r="5" spans="1:53">
      <c r="A5" s="3"/>
      <c r="C5" s="1" t="s">
        <v>147</v>
      </c>
    </row>
    <row r="6" spans="1:53">
      <c r="A6" s="3"/>
    </row>
    <row r="7" spans="1:53">
      <c r="A7" s="3"/>
    </row>
    <row r="8" spans="1:53">
      <c r="A8" s="3"/>
      <c r="B8" s="1" t="s">
        <v>146</v>
      </c>
    </row>
    <row r="9" spans="1:53">
      <c r="A9" s="3"/>
      <c r="C9" s="1" t="s">
        <v>145</v>
      </c>
      <c r="G9" s="1">
        <v>111.3</v>
      </c>
      <c r="H9" s="1" t="s">
        <v>141</v>
      </c>
    </row>
    <row r="10" spans="1:53">
      <c r="A10" s="3"/>
      <c r="C10" s="1" t="s">
        <v>144</v>
      </c>
      <c r="G10" s="1">
        <v>571.79999999999995</v>
      </c>
      <c r="H10" s="1" t="s">
        <v>141</v>
      </c>
    </row>
    <row r="11" spans="1:53">
      <c r="A11" s="3"/>
      <c r="C11" s="1" t="s">
        <v>143</v>
      </c>
      <c r="G11" s="1">
        <v>6</v>
      </c>
      <c r="H11" s="1" t="s">
        <v>141</v>
      </c>
    </row>
    <row r="12" spans="1:53">
      <c r="A12" s="3"/>
    </row>
    <row r="13" spans="1:53">
      <c r="A13" s="3"/>
      <c r="C13" s="1" t="s">
        <v>142</v>
      </c>
      <c r="H13" s="1" t="s">
        <v>141</v>
      </c>
    </row>
    <row r="14" spans="1:53">
      <c r="A14" s="3"/>
    </row>
    <row r="15" spans="1:53">
      <c r="A15" s="3"/>
    </row>
    <row r="16" spans="1:53" ht="75.75" customHeight="1">
      <c r="A16" s="3"/>
      <c r="C16" s="67" t="s">
        <v>140</v>
      </c>
      <c r="D16" s="67"/>
      <c r="E16" s="67"/>
      <c r="F16" s="67"/>
      <c r="G16" s="67"/>
      <c r="H16" s="67"/>
      <c r="I16" s="67"/>
    </row>
    <row r="17" spans="1:1">
      <c r="A17" s="3"/>
    </row>
    <row r="18" spans="1:1">
      <c r="A18" s="3"/>
    </row>
    <row r="19" spans="1:1">
      <c r="A19" s="3"/>
    </row>
    <row r="20" spans="1:1">
      <c r="A20" s="3"/>
    </row>
    <row r="21" spans="1:1">
      <c r="A21" s="3"/>
    </row>
    <row r="22" spans="1:1">
      <c r="A22" s="3"/>
    </row>
    <row r="23" spans="1:1">
      <c r="A23" s="3"/>
    </row>
    <row r="24" spans="1:1">
      <c r="A24" s="3"/>
    </row>
    <row r="25" spans="1:1">
      <c r="A25" s="3"/>
    </row>
    <row r="26" spans="1:1">
      <c r="A26" s="3"/>
    </row>
    <row r="27" spans="1:1">
      <c r="A27" s="3"/>
    </row>
    <row r="28" spans="1:1">
      <c r="A28" s="3"/>
    </row>
    <row r="29" spans="1:1">
      <c r="A29" s="3"/>
    </row>
    <row r="30" spans="1:1">
      <c r="A30" s="3"/>
    </row>
    <row r="31" spans="1:1">
      <c r="A31" s="3"/>
    </row>
    <row r="32" spans="1:1">
      <c r="A32" s="3"/>
    </row>
    <row r="33" spans="1:1">
      <c r="A33" s="3"/>
    </row>
    <row r="34" spans="1:1">
      <c r="A34" s="3"/>
    </row>
    <row r="35" spans="1:1">
      <c r="A35" s="3"/>
    </row>
    <row r="36" spans="1:1">
      <c r="A36" s="3"/>
    </row>
    <row r="37" spans="1:1">
      <c r="A37" s="3"/>
    </row>
    <row r="38" spans="1:1">
      <c r="A38" s="3"/>
    </row>
    <row r="39" spans="1:1">
      <c r="A39" s="3"/>
    </row>
    <row r="40" spans="1:1">
      <c r="A40" s="3"/>
    </row>
    <row r="41" spans="1:1">
      <c r="A41" s="3"/>
    </row>
    <row r="42" spans="1:1">
      <c r="A42" s="3"/>
    </row>
    <row r="43" spans="1:1">
      <c r="A43" s="3"/>
    </row>
    <row r="44" spans="1:1">
      <c r="A44" s="3"/>
    </row>
    <row r="45" spans="1:1">
      <c r="A45" s="3"/>
    </row>
    <row r="46" spans="1:1">
      <c r="A46" s="3"/>
    </row>
    <row r="47" spans="1:1">
      <c r="A47" s="3"/>
    </row>
    <row r="48" spans="1:1">
      <c r="A48" s="3"/>
    </row>
    <row r="49" spans="1:1">
      <c r="A49" s="3"/>
    </row>
    <row r="50" spans="1:1">
      <c r="A50" s="3"/>
    </row>
    <row r="51" spans="1:1">
      <c r="A51" s="3"/>
    </row>
    <row r="52" spans="1:1">
      <c r="A52" s="3"/>
    </row>
    <row r="53" spans="1:1">
      <c r="A53" s="3"/>
    </row>
    <row r="54" spans="1:1">
      <c r="A54" s="3"/>
    </row>
    <row r="55" spans="1:1">
      <c r="A55" s="3"/>
    </row>
    <row r="56" spans="1:1">
      <c r="A56" s="3"/>
    </row>
    <row r="57" spans="1:1">
      <c r="A57" s="3"/>
    </row>
    <row r="58" spans="1:1">
      <c r="A58" s="3"/>
    </row>
    <row r="59" spans="1:1">
      <c r="A59" s="3"/>
    </row>
    <row r="60" spans="1:1">
      <c r="A60" s="3"/>
    </row>
    <row r="61" spans="1:1">
      <c r="A61" s="3"/>
    </row>
    <row r="62" spans="1:1">
      <c r="A62" s="3"/>
    </row>
    <row r="63" spans="1:1">
      <c r="A63" s="3"/>
    </row>
    <row r="64" spans="1:1">
      <c r="A64" s="3"/>
    </row>
    <row r="65" spans="1:1">
      <c r="A65" s="3"/>
    </row>
    <row r="66" spans="1:1">
      <c r="A66" s="3"/>
    </row>
    <row r="67" spans="1:1">
      <c r="A67" s="3"/>
    </row>
    <row r="68" spans="1:1">
      <c r="A68" s="3"/>
    </row>
    <row r="69" spans="1:1">
      <c r="A69" s="3"/>
    </row>
    <row r="70" spans="1:1">
      <c r="A70" s="3"/>
    </row>
    <row r="71" spans="1:1">
      <c r="A71" s="3"/>
    </row>
    <row r="72" spans="1:1">
      <c r="A72" s="3"/>
    </row>
    <row r="73" spans="1:1">
      <c r="A73" s="3"/>
    </row>
    <row r="74" spans="1:1">
      <c r="A74" s="3"/>
    </row>
    <row r="75" spans="1:1">
      <c r="A75" s="3"/>
    </row>
    <row r="76" spans="1:1">
      <c r="A76" s="3"/>
    </row>
    <row r="77" spans="1:1">
      <c r="A77" s="3"/>
    </row>
    <row r="78" spans="1:1">
      <c r="A78" s="3"/>
    </row>
    <row r="79" spans="1:1">
      <c r="A79" s="3"/>
    </row>
    <row r="80" spans="1:1">
      <c r="A80" s="3"/>
    </row>
    <row r="81" spans="1:1">
      <c r="A81" s="3"/>
    </row>
    <row r="82" spans="1:1">
      <c r="A82" s="3"/>
    </row>
    <row r="83" spans="1:1">
      <c r="A83" s="3"/>
    </row>
    <row r="84" spans="1:1">
      <c r="A84" s="3"/>
    </row>
    <row r="85" spans="1:1">
      <c r="A85" s="3"/>
    </row>
    <row r="86" spans="1:1">
      <c r="A86" s="3"/>
    </row>
    <row r="87" spans="1:1">
      <c r="A87" s="3"/>
    </row>
    <row r="88" spans="1:1">
      <c r="A88" s="3"/>
    </row>
    <row r="89" spans="1:1">
      <c r="A89" s="3"/>
    </row>
    <row r="90" spans="1:1">
      <c r="A90" s="3"/>
    </row>
    <row r="91" spans="1:1">
      <c r="A91" s="3"/>
    </row>
    <row r="92" spans="1:1">
      <c r="A92" s="3"/>
    </row>
    <row r="93" spans="1:1">
      <c r="A93" s="3"/>
    </row>
    <row r="94" spans="1:1">
      <c r="A94" s="3"/>
    </row>
    <row r="95" spans="1:1">
      <c r="A95" s="3"/>
    </row>
    <row r="96" spans="1:1">
      <c r="A96" s="3"/>
    </row>
    <row r="97" spans="1:1">
      <c r="A97" s="3"/>
    </row>
    <row r="98" spans="1:1">
      <c r="A98" s="3"/>
    </row>
    <row r="99" spans="1:1">
      <c r="A99" s="1" t="s">
        <v>139</v>
      </c>
    </row>
  </sheetData>
  <mergeCells count="1">
    <mergeCell ref="C16:I16"/>
  </mergeCells>
  <phoneticPr fontId="3"/>
  <printOptions horizontalCentered="1"/>
  <pageMargins left="0.39370078740157483" right="0.39370078740157483" top="0.98425196850393704" bottom="0.98425196850393704" header="0.51181102362204722" footer="0.51181102362204722"/>
  <pageSetup paperSize="9" scale="160" orientation="landscape" verticalDpi="0" r:id="rId1"/>
  <headerFooter alignWithMargins="0">
    <oddFooter>&amp;L&amp;6&amp;F&lt; &amp;A&gt;印刷日時：&amp;D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00"/>
  <sheetViews>
    <sheetView zoomScale="90" workbookViewId="0">
      <selection activeCell="D19" sqref="D19"/>
    </sheetView>
  </sheetViews>
  <sheetFormatPr defaultRowHeight="13.5" outlineLevelCol="1"/>
  <cols>
    <col min="1" max="1" width="2.25" style="1" customWidth="1"/>
    <col min="2" max="2" width="2.875" style="1" customWidth="1"/>
    <col min="3" max="3" width="22.625" style="1" customWidth="1"/>
    <col min="4" max="10" width="8.875" style="1" customWidth="1"/>
    <col min="11" max="11" width="8.875" style="1" hidden="1" customWidth="1" outlineLevel="1"/>
    <col min="12" max="12" width="8.875" style="1" customWidth="1" collapsed="1"/>
    <col min="13" max="13" width="26.625" style="1" customWidth="1"/>
    <col min="14" max="14" width="1.125" style="1" customWidth="1"/>
    <col min="15" max="16384" width="9" style="1"/>
  </cols>
  <sheetData>
    <row r="1" spans="1:60" ht="9" customHeight="1">
      <c r="A1" s="24">
        <v>2.2000000000000002</v>
      </c>
      <c r="B1" s="24">
        <v>2.2000000000000002</v>
      </c>
      <c r="C1" s="24">
        <v>22</v>
      </c>
      <c r="D1" s="24">
        <v>8.1999999999999993</v>
      </c>
      <c r="E1" s="24">
        <v>8.1999999999999993</v>
      </c>
      <c r="F1" s="24">
        <v>8.1999999999999993</v>
      </c>
      <c r="G1" s="24">
        <v>8.1999999999999993</v>
      </c>
      <c r="H1" s="24">
        <v>8.1999999999999993</v>
      </c>
      <c r="I1" s="24">
        <v>8.1999999999999993</v>
      </c>
      <c r="J1" s="24">
        <v>8.1999999999999993</v>
      </c>
      <c r="K1" s="24">
        <v>8.1999999999999993</v>
      </c>
      <c r="L1" s="24">
        <v>8.1999999999999993</v>
      </c>
      <c r="M1" s="24">
        <v>26</v>
      </c>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1" t="s">
        <v>150</v>
      </c>
    </row>
    <row r="2" spans="1:60" ht="18.75">
      <c r="A2" s="3"/>
      <c r="C2" s="111" t="s">
        <v>196</v>
      </c>
    </row>
    <row r="3" spans="1:60" ht="15" customHeight="1">
      <c r="A3" s="3"/>
      <c r="B3" s="110"/>
      <c r="C3" s="109" t="s">
        <v>195</v>
      </c>
      <c r="D3" s="107" t="s">
        <v>194</v>
      </c>
      <c r="E3" s="105"/>
      <c r="F3" s="107" t="s">
        <v>193</v>
      </c>
      <c r="G3" s="105"/>
      <c r="H3" s="108" t="s">
        <v>192</v>
      </c>
      <c r="I3" s="107" t="s">
        <v>191</v>
      </c>
      <c r="J3" s="106"/>
      <c r="K3" s="106"/>
      <c r="L3" s="105"/>
      <c r="M3" s="104" t="s">
        <v>66</v>
      </c>
    </row>
    <row r="4" spans="1:60" ht="15" customHeight="1" thickBot="1">
      <c r="A4" s="3"/>
      <c r="B4" s="103"/>
      <c r="C4" s="102"/>
      <c r="D4" s="100" t="s">
        <v>190</v>
      </c>
      <c r="E4" s="98" t="s">
        <v>189</v>
      </c>
      <c r="F4" s="100" t="s">
        <v>190</v>
      </c>
      <c r="G4" s="98" t="s">
        <v>189</v>
      </c>
      <c r="H4" s="101" t="s">
        <v>189</v>
      </c>
      <c r="I4" s="100" t="s">
        <v>188</v>
      </c>
      <c r="J4" s="99" t="s">
        <v>187</v>
      </c>
      <c r="K4" s="98" t="s">
        <v>186</v>
      </c>
      <c r="L4" s="97" t="s">
        <v>185</v>
      </c>
      <c r="M4" s="96"/>
    </row>
    <row r="5" spans="1:60" ht="15" customHeight="1">
      <c r="A5" s="3"/>
      <c r="B5" s="81">
        <v>1</v>
      </c>
      <c r="C5" s="76" t="s">
        <v>184</v>
      </c>
      <c r="D5" s="80">
        <v>456</v>
      </c>
      <c r="E5" s="76">
        <v>289</v>
      </c>
      <c r="F5" s="80"/>
      <c r="G5" s="76"/>
      <c r="H5" s="79"/>
      <c r="I5" s="78">
        <v>8</v>
      </c>
      <c r="J5" s="77" t="s">
        <v>183</v>
      </c>
      <c r="K5" s="76">
        <v>330</v>
      </c>
      <c r="L5" s="76">
        <f>ROUND(K5/60,1)</f>
        <v>5.5</v>
      </c>
      <c r="M5" s="75"/>
    </row>
    <row r="6" spans="1:60" ht="15" customHeight="1">
      <c r="A6" s="3"/>
      <c r="B6" s="81">
        <v>2</v>
      </c>
      <c r="C6" s="76" t="s">
        <v>182</v>
      </c>
      <c r="D6" s="80">
        <v>335</v>
      </c>
      <c r="E6" s="76">
        <v>160</v>
      </c>
      <c r="F6" s="80"/>
      <c r="G6" s="76"/>
      <c r="H6" s="79"/>
      <c r="I6" s="78">
        <v>14</v>
      </c>
      <c r="J6" s="77" t="s">
        <v>181</v>
      </c>
      <c r="K6" s="76">
        <v>610</v>
      </c>
      <c r="L6" s="76">
        <f>ROUND(K6/60,1)</f>
        <v>10.199999999999999</v>
      </c>
      <c r="M6" s="75"/>
    </row>
    <row r="7" spans="1:60" ht="15" customHeight="1">
      <c r="A7" s="3"/>
      <c r="B7" s="81">
        <v>3</v>
      </c>
      <c r="C7" s="76" t="s">
        <v>180</v>
      </c>
      <c r="D7" s="80">
        <v>298</v>
      </c>
      <c r="E7" s="76">
        <v>210</v>
      </c>
      <c r="F7" s="80"/>
      <c r="G7" s="76"/>
      <c r="H7" s="79"/>
      <c r="I7" s="78">
        <f>8.4*2</f>
        <v>16.8</v>
      </c>
      <c r="J7" s="77" t="s">
        <v>179</v>
      </c>
      <c r="K7" s="76">
        <v>1050</v>
      </c>
      <c r="L7" s="76">
        <f>ROUND(K7/60,1)</f>
        <v>17.5</v>
      </c>
      <c r="M7" s="75"/>
    </row>
    <row r="8" spans="1:60" ht="15" customHeight="1">
      <c r="A8" s="3"/>
      <c r="B8" s="81">
        <v>4</v>
      </c>
      <c r="C8" s="76" t="s">
        <v>178</v>
      </c>
      <c r="D8" s="80">
        <v>195</v>
      </c>
      <c r="E8" s="76">
        <v>203</v>
      </c>
      <c r="F8" s="80"/>
      <c r="G8" s="76"/>
      <c r="H8" s="79"/>
      <c r="I8" s="78">
        <f>4.2*2</f>
        <v>8.4</v>
      </c>
      <c r="J8" s="77" t="s">
        <v>177</v>
      </c>
      <c r="K8" s="76">
        <v>500</v>
      </c>
      <c r="L8" s="76">
        <f>ROUND(K8/60,1)</f>
        <v>8.3000000000000007</v>
      </c>
      <c r="M8" s="75"/>
    </row>
    <row r="9" spans="1:60" ht="15" customHeight="1">
      <c r="A9" s="3"/>
      <c r="B9" s="95">
        <v>5</v>
      </c>
      <c r="C9" s="90" t="s">
        <v>176</v>
      </c>
      <c r="D9" s="94"/>
      <c r="E9" s="90"/>
      <c r="F9" s="94"/>
      <c r="G9" s="90"/>
      <c r="H9" s="93">
        <v>30</v>
      </c>
      <c r="I9" s="92"/>
      <c r="J9" s="91"/>
      <c r="K9" s="90"/>
      <c r="L9" s="90"/>
      <c r="M9" s="89"/>
    </row>
    <row r="10" spans="1:60" ht="15" customHeight="1">
      <c r="A10" s="3"/>
      <c r="B10" s="81">
        <v>6</v>
      </c>
      <c r="C10" s="76" t="s">
        <v>175</v>
      </c>
      <c r="D10" s="80"/>
      <c r="E10" s="76"/>
      <c r="F10" s="80"/>
      <c r="G10" s="76">
        <v>1</v>
      </c>
      <c r="H10" s="79">
        <v>40</v>
      </c>
      <c r="I10" s="78"/>
      <c r="J10" s="77"/>
      <c r="K10" s="76"/>
      <c r="L10" s="76"/>
      <c r="M10" s="75"/>
    </row>
    <row r="11" spans="1:60" ht="15" customHeight="1">
      <c r="A11" s="3"/>
      <c r="B11" s="81">
        <v>7</v>
      </c>
      <c r="C11" s="76" t="s">
        <v>174</v>
      </c>
      <c r="D11" s="80"/>
      <c r="E11" s="76"/>
      <c r="F11" s="80"/>
      <c r="G11" s="76"/>
      <c r="H11" s="79">
        <v>60</v>
      </c>
      <c r="I11" s="78"/>
      <c r="J11" s="77"/>
      <c r="K11" s="76"/>
      <c r="L11" s="76"/>
      <c r="M11" s="75"/>
    </row>
    <row r="12" spans="1:60" ht="15" customHeight="1">
      <c r="A12" s="3"/>
      <c r="B12" s="81">
        <v>8</v>
      </c>
      <c r="C12" s="76" t="s">
        <v>173</v>
      </c>
      <c r="D12" s="80"/>
      <c r="E12" s="76"/>
      <c r="F12" s="80"/>
      <c r="G12" s="76"/>
      <c r="H12" s="79">
        <v>60</v>
      </c>
      <c r="I12" s="78"/>
      <c r="J12" s="77"/>
      <c r="K12" s="76"/>
      <c r="L12" s="76"/>
      <c r="M12" s="75"/>
    </row>
    <row r="13" spans="1:60" ht="15" customHeight="1">
      <c r="A13" s="3"/>
      <c r="B13" s="81">
        <v>9</v>
      </c>
      <c r="C13" s="76" t="s">
        <v>172</v>
      </c>
      <c r="D13" s="80"/>
      <c r="E13" s="76"/>
      <c r="F13" s="80"/>
      <c r="G13" s="76"/>
      <c r="H13" s="79">
        <v>75</v>
      </c>
      <c r="I13" s="78" t="s">
        <v>171</v>
      </c>
      <c r="J13" s="77"/>
      <c r="K13" s="76"/>
      <c r="L13" s="76"/>
      <c r="M13" s="75"/>
    </row>
    <row r="14" spans="1:60" ht="15" customHeight="1">
      <c r="A14" s="3"/>
      <c r="B14" s="95">
        <v>10</v>
      </c>
      <c r="C14" s="90" t="s">
        <v>170</v>
      </c>
      <c r="D14" s="94"/>
      <c r="E14" s="90"/>
      <c r="F14" s="94"/>
      <c r="G14" s="90"/>
      <c r="H14" s="93">
        <v>30</v>
      </c>
      <c r="I14" s="92"/>
      <c r="J14" s="91"/>
      <c r="K14" s="90"/>
      <c r="L14" s="90"/>
      <c r="M14" s="89"/>
    </row>
    <row r="15" spans="1:60" ht="15" customHeight="1">
      <c r="A15" s="3"/>
      <c r="B15" s="81">
        <v>11</v>
      </c>
      <c r="C15" s="76" t="s">
        <v>169</v>
      </c>
      <c r="D15" s="80"/>
      <c r="E15" s="76"/>
      <c r="F15" s="80"/>
      <c r="G15" s="76"/>
      <c r="H15" s="79">
        <v>20</v>
      </c>
      <c r="I15" s="78"/>
      <c r="J15" s="77"/>
      <c r="K15" s="76"/>
      <c r="L15" s="76"/>
      <c r="M15" s="75"/>
    </row>
    <row r="16" spans="1:60" ht="15" customHeight="1">
      <c r="A16" s="3"/>
      <c r="B16" s="81">
        <v>12</v>
      </c>
      <c r="C16" s="76" t="s">
        <v>168</v>
      </c>
      <c r="D16" s="80"/>
      <c r="E16" s="76"/>
      <c r="F16" s="80"/>
      <c r="G16" s="76">
        <v>1</v>
      </c>
      <c r="H16" s="79"/>
      <c r="I16" s="78"/>
      <c r="J16" s="77"/>
      <c r="K16" s="76"/>
      <c r="L16" s="76"/>
      <c r="M16" s="75"/>
    </row>
    <row r="17" spans="1:13" ht="15" customHeight="1">
      <c r="A17" s="3"/>
      <c r="B17" s="81">
        <v>13</v>
      </c>
      <c r="C17" s="76" t="s">
        <v>167</v>
      </c>
      <c r="D17" s="80"/>
      <c r="E17" s="76"/>
      <c r="F17" s="80"/>
      <c r="G17" s="76">
        <v>1</v>
      </c>
      <c r="H17" s="79"/>
      <c r="I17" s="78"/>
      <c r="J17" s="77"/>
      <c r="K17" s="76"/>
      <c r="L17" s="76"/>
      <c r="M17" s="75"/>
    </row>
    <row r="18" spans="1:13" ht="15" customHeight="1">
      <c r="A18" s="3"/>
      <c r="B18" s="81">
        <v>14</v>
      </c>
      <c r="C18" s="76" t="s">
        <v>166</v>
      </c>
      <c r="D18" s="80"/>
      <c r="E18" s="76"/>
      <c r="F18" s="80">
        <v>33</v>
      </c>
      <c r="G18" s="76">
        <v>34</v>
      </c>
      <c r="H18" s="79"/>
      <c r="I18" s="78"/>
      <c r="J18" s="77"/>
      <c r="K18" s="76"/>
      <c r="L18" s="76"/>
      <c r="M18" s="75"/>
    </row>
    <row r="19" spans="1:13" ht="15" customHeight="1">
      <c r="A19" s="3"/>
      <c r="B19" s="95">
        <v>15</v>
      </c>
      <c r="C19" s="90" t="s">
        <v>165</v>
      </c>
      <c r="D19" s="94"/>
      <c r="E19" s="90"/>
      <c r="F19" s="94"/>
      <c r="G19" s="90">
        <v>7</v>
      </c>
      <c r="H19" s="93">
        <v>20</v>
      </c>
      <c r="I19" s="92"/>
      <c r="J19" s="91"/>
      <c r="K19" s="90"/>
      <c r="L19" s="90"/>
      <c r="M19" s="89"/>
    </row>
    <row r="20" spans="1:13" ht="15" customHeight="1">
      <c r="A20" s="3"/>
      <c r="B20" s="81">
        <v>16</v>
      </c>
      <c r="C20" s="76" t="s">
        <v>164</v>
      </c>
      <c r="D20" s="80"/>
      <c r="E20" s="76"/>
      <c r="F20" s="80"/>
      <c r="G20" s="76">
        <v>1</v>
      </c>
      <c r="H20" s="79"/>
      <c r="I20" s="78"/>
      <c r="J20" s="77"/>
      <c r="K20" s="76"/>
      <c r="L20" s="76"/>
      <c r="M20" s="75"/>
    </row>
    <row r="21" spans="1:13" ht="15" customHeight="1">
      <c r="A21" s="3"/>
      <c r="B21" s="81">
        <v>17</v>
      </c>
      <c r="C21" s="76" t="s">
        <v>163</v>
      </c>
      <c r="D21" s="80"/>
      <c r="E21" s="76"/>
      <c r="F21" s="80"/>
      <c r="G21" s="76"/>
      <c r="H21" s="79"/>
      <c r="I21" s="78"/>
      <c r="J21" s="77"/>
      <c r="K21" s="76"/>
      <c r="L21" s="76"/>
      <c r="M21" s="75"/>
    </row>
    <row r="22" spans="1:13" ht="15" customHeight="1">
      <c r="A22" s="3"/>
      <c r="B22" s="81">
        <v>18</v>
      </c>
      <c r="C22" s="76" t="s">
        <v>162</v>
      </c>
      <c r="D22" s="80"/>
      <c r="E22" s="76"/>
      <c r="F22" s="80"/>
      <c r="G22" s="76"/>
      <c r="H22" s="79"/>
      <c r="I22" s="78"/>
      <c r="J22" s="77"/>
      <c r="K22" s="76"/>
      <c r="L22" s="76"/>
      <c r="M22" s="75" t="s">
        <v>161</v>
      </c>
    </row>
    <row r="23" spans="1:13" ht="15" customHeight="1">
      <c r="A23" s="3"/>
      <c r="B23" s="81">
        <v>19</v>
      </c>
      <c r="C23" s="76" t="s">
        <v>160</v>
      </c>
      <c r="D23" s="80"/>
      <c r="E23" s="76"/>
      <c r="F23" s="80"/>
      <c r="G23" s="76"/>
      <c r="H23" s="79" t="s">
        <v>154</v>
      </c>
      <c r="I23" s="78"/>
      <c r="J23" s="77"/>
      <c r="K23" s="76"/>
      <c r="L23" s="76"/>
      <c r="M23" s="75"/>
    </row>
    <row r="24" spans="1:13" ht="15" customHeight="1">
      <c r="A24" s="3"/>
      <c r="B24" s="95">
        <v>20</v>
      </c>
      <c r="C24" s="90" t="s">
        <v>159</v>
      </c>
      <c r="D24" s="94"/>
      <c r="E24" s="90"/>
      <c r="F24" s="94"/>
      <c r="G24" s="90"/>
      <c r="H24" s="93" t="s">
        <v>154</v>
      </c>
      <c r="I24" s="92"/>
      <c r="J24" s="91"/>
      <c r="K24" s="90"/>
      <c r="L24" s="90"/>
      <c r="M24" s="89"/>
    </row>
    <row r="25" spans="1:13" ht="15" customHeight="1">
      <c r="A25" s="3"/>
      <c r="B25" s="81">
        <v>21</v>
      </c>
      <c r="C25" s="76" t="s">
        <v>158</v>
      </c>
      <c r="D25" s="80"/>
      <c r="E25" s="76"/>
      <c r="F25" s="80"/>
      <c r="G25" s="76"/>
      <c r="H25" s="79" t="s">
        <v>154</v>
      </c>
      <c r="I25" s="78"/>
      <c r="J25" s="77"/>
      <c r="K25" s="76"/>
      <c r="L25" s="76"/>
      <c r="M25" s="75"/>
    </row>
    <row r="26" spans="1:13" ht="15" customHeight="1">
      <c r="A26" s="3"/>
      <c r="B26" s="88">
        <v>22</v>
      </c>
      <c r="C26" s="83" t="s">
        <v>157</v>
      </c>
      <c r="D26" s="87"/>
      <c r="E26" s="83"/>
      <c r="F26" s="87"/>
      <c r="G26" s="83"/>
      <c r="H26" s="86"/>
      <c r="I26" s="85"/>
      <c r="J26" s="84"/>
      <c r="K26" s="83"/>
      <c r="L26" s="83"/>
      <c r="M26" s="82"/>
    </row>
    <row r="27" spans="1:13" ht="15" customHeight="1">
      <c r="A27" s="3"/>
      <c r="B27" s="88">
        <v>23</v>
      </c>
      <c r="C27" s="83" t="s">
        <v>156</v>
      </c>
      <c r="D27" s="87"/>
      <c r="E27" s="83"/>
      <c r="F27" s="87">
        <v>36</v>
      </c>
      <c r="G27" s="83"/>
      <c r="H27" s="86"/>
      <c r="I27" s="85"/>
      <c r="J27" s="84"/>
      <c r="K27" s="83"/>
      <c r="L27" s="83"/>
      <c r="M27" s="82"/>
    </row>
    <row r="28" spans="1:13" ht="15" customHeight="1">
      <c r="A28" s="3"/>
      <c r="B28" s="81">
        <v>24</v>
      </c>
      <c r="C28" s="76" t="s">
        <v>155</v>
      </c>
      <c r="D28" s="80"/>
      <c r="E28" s="76"/>
      <c r="F28" s="80"/>
      <c r="G28" s="76"/>
      <c r="H28" s="79" t="s">
        <v>154</v>
      </c>
      <c r="I28" s="78"/>
      <c r="J28" s="77"/>
      <c r="K28" s="76"/>
      <c r="L28" s="76"/>
      <c r="M28" s="75"/>
    </row>
    <row r="29" spans="1:13" ht="15" customHeight="1">
      <c r="A29" s="3"/>
      <c r="B29" s="74">
        <v>25</v>
      </c>
      <c r="C29" s="69" t="s">
        <v>153</v>
      </c>
      <c r="D29" s="73"/>
      <c r="E29" s="69"/>
      <c r="F29" s="73"/>
      <c r="G29" s="69"/>
      <c r="H29" s="72"/>
      <c r="I29" s="71"/>
      <c r="J29" s="70"/>
      <c r="K29" s="69"/>
      <c r="L29" s="69"/>
      <c r="M29" s="68"/>
    </row>
    <row r="30" spans="1:13">
      <c r="A30" s="3"/>
      <c r="B30" s="1" t="s">
        <v>152</v>
      </c>
    </row>
    <row r="31" spans="1:13">
      <c r="A31" s="3"/>
      <c r="B31" s="1" t="s">
        <v>151</v>
      </c>
    </row>
    <row r="32" spans="1:13">
      <c r="A32" s="3"/>
    </row>
    <row r="33" spans="1:1">
      <c r="A33" s="3"/>
    </row>
    <row r="34" spans="1:1">
      <c r="A34" s="3"/>
    </row>
    <row r="35" spans="1:1">
      <c r="A35" s="3"/>
    </row>
    <row r="36" spans="1:1">
      <c r="A36" s="3"/>
    </row>
    <row r="37" spans="1:1">
      <c r="A37" s="3"/>
    </row>
    <row r="38" spans="1:1">
      <c r="A38" s="3"/>
    </row>
    <row r="39" spans="1:1">
      <c r="A39" s="3"/>
    </row>
    <row r="40" spans="1:1">
      <c r="A40" s="3"/>
    </row>
    <row r="41" spans="1:1">
      <c r="A41" s="3"/>
    </row>
    <row r="42" spans="1:1">
      <c r="A42" s="3"/>
    </row>
    <row r="43" spans="1:1">
      <c r="A43" s="3"/>
    </row>
    <row r="44" spans="1:1">
      <c r="A44" s="3"/>
    </row>
    <row r="45" spans="1:1">
      <c r="A45" s="3"/>
    </row>
    <row r="46" spans="1:1">
      <c r="A46" s="3"/>
    </row>
    <row r="47" spans="1:1">
      <c r="A47" s="3"/>
    </row>
    <row r="48" spans="1:1">
      <c r="A48" s="3"/>
    </row>
    <row r="49" spans="1:1">
      <c r="A49" s="3"/>
    </row>
    <row r="50" spans="1:1">
      <c r="A50" s="3"/>
    </row>
    <row r="51" spans="1:1">
      <c r="A51" s="3"/>
    </row>
    <row r="52" spans="1:1">
      <c r="A52" s="3"/>
    </row>
    <row r="53" spans="1:1">
      <c r="A53" s="3"/>
    </row>
    <row r="54" spans="1:1">
      <c r="A54" s="3"/>
    </row>
    <row r="55" spans="1:1">
      <c r="A55" s="3"/>
    </row>
    <row r="56" spans="1:1">
      <c r="A56" s="3"/>
    </row>
    <row r="57" spans="1:1">
      <c r="A57" s="3"/>
    </row>
    <row r="58" spans="1:1">
      <c r="A58" s="3"/>
    </row>
    <row r="59" spans="1:1">
      <c r="A59" s="3"/>
    </row>
    <row r="60" spans="1:1">
      <c r="A60" s="3"/>
    </row>
    <row r="61" spans="1:1">
      <c r="A61" s="3"/>
    </row>
    <row r="62" spans="1:1">
      <c r="A62" s="3"/>
    </row>
    <row r="63" spans="1:1">
      <c r="A63" s="3"/>
    </row>
    <row r="64" spans="1:1">
      <c r="A64" s="3"/>
    </row>
    <row r="65" spans="1:1">
      <c r="A65" s="3"/>
    </row>
    <row r="66" spans="1:1">
      <c r="A66" s="3"/>
    </row>
    <row r="67" spans="1:1">
      <c r="A67" s="3"/>
    </row>
    <row r="68" spans="1:1">
      <c r="A68" s="3"/>
    </row>
    <row r="69" spans="1:1">
      <c r="A69" s="3"/>
    </row>
    <row r="70" spans="1:1">
      <c r="A70" s="3"/>
    </row>
    <row r="71" spans="1:1">
      <c r="A71" s="3"/>
    </row>
    <row r="72" spans="1:1">
      <c r="A72" s="3"/>
    </row>
    <row r="73" spans="1:1">
      <c r="A73" s="3"/>
    </row>
    <row r="74" spans="1:1">
      <c r="A74" s="3"/>
    </row>
    <row r="75" spans="1:1">
      <c r="A75" s="3"/>
    </row>
    <row r="76" spans="1:1">
      <c r="A76" s="3"/>
    </row>
    <row r="77" spans="1:1">
      <c r="A77" s="3"/>
    </row>
    <row r="78" spans="1:1">
      <c r="A78" s="3"/>
    </row>
    <row r="79" spans="1:1">
      <c r="A79" s="3"/>
    </row>
    <row r="80" spans="1:1">
      <c r="A80" s="3"/>
    </row>
    <row r="81" spans="1:1">
      <c r="A81" s="3"/>
    </row>
    <row r="82" spans="1:1">
      <c r="A82" s="3"/>
    </row>
    <row r="83" spans="1:1">
      <c r="A83" s="3"/>
    </row>
    <row r="84" spans="1:1">
      <c r="A84" s="3"/>
    </row>
    <row r="85" spans="1:1">
      <c r="A85" s="3"/>
    </row>
    <row r="86" spans="1:1">
      <c r="A86" s="3"/>
    </row>
    <row r="87" spans="1:1">
      <c r="A87" s="3"/>
    </row>
    <row r="88" spans="1:1">
      <c r="A88" s="3"/>
    </row>
    <row r="89" spans="1:1">
      <c r="A89" s="3"/>
    </row>
    <row r="90" spans="1:1">
      <c r="A90" s="3"/>
    </row>
    <row r="91" spans="1:1">
      <c r="A91" s="3"/>
    </row>
    <row r="92" spans="1:1">
      <c r="A92" s="3"/>
    </row>
    <row r="93" spans="1:1">
      <c r="A93" s="3"/>
    </row>
    <row r="94" spans="1:1">
      <c r="A94" s="3"/>
    </row>
    <row r="95" spans="1:1">
      <c r="A95" s="3"/>
    </row>
    <row r="96" spans="1:1">
      <c r="A96" s="3"/>
    </row>
    <row r="97" spans="1:1">
      <c r="A97" s="3"/>
    </row>
    <row r="98" spans="1:1">
      <c r="A98" s="3"/>
    </row>
    <row r="99" spans="1:1">
      <c r="A99" s="3"/>
    </row>
    <row r="100" spans="1:1">
      <c r="A100" s="1" t="s">
        <v>150</v>
      </c>
    </row>
  </sheetData>
  <mergeCells count="5">
    <mergeCell ref="D3:E3"/>
    <mergeCell ref="F3:G3"/>
    <mergeCell ref="M3:M4"/>
    <mergeCell ref="C3:C4"/>
    <mergeCell ref="I3:L3"/>
  </mergeCells>
  <phoneticPr fontId="3"/>
  <printOptions horizontalCentered="1" verticalCentered="1"/>
  <pageMargins left="0.19685039370078741" right="0.19685039370078741" top="0.56000000000000005" bottom="0.39370078740157483" header="0.32" footer="0.19685039370078741"/>
  <pageSetup paperSize="9" scale="115" orientation="landscape" verticalDpi="0" r:id="rId1"/>
  <headerFooter alignWithMargins="0">
    <oddFooter>&amp;L&amp;6&amp;F&lt; &amp;A&gt;印刷日時：&amp;D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topLeftCell="A14" workbookViewId="0">
      <selection activeCell="D19" sqref="D19"/>
    </sheetView>
  </sheetViews>
  <sheetFormatPr defaultRowHeight="13.5"/>
  <cols>
    <col min="1" max="1" width="3" style="112" customWidth="1"/>
    <col min="2" max="2" width="4.875" style="112" customWidth="1"/>
    <col min="3" max="3" width="18.75" style="112" customWidth="1"/>
    <col min="4" max="4" width="8.875" style="112" customWidth="1"/>
    <col min="5" max="5" width="6.875" style="112" customWidth="1"/>
    <col min="6" max="7" width="4.875" style="112" customWidth="1"/>
    <col min="8" max="9" width="8.75" style="112" customWidth="1"/>
    <col min="10" max="10" width="12.75" style="112" customWidth="1"/>
    <col min="11" max="12" width="4.875" style="112" customWidth="1"/>
    <col min="13" max="14" width="8.875" style="112" customWidth="1"/>
    <col min="15" max="15" width="12.75" style="112" customWidth="1"/>
    <col min="16" max="16384" width="9" style="112"/>
  </cols>
  <sheetData>
    <row r="1" spans="1:16">
      <c r="B1" s="144">
        <v>4.2</v>
      </c>
      <c r="C1" s="144">
        <v>18</v>
      </c>
      <c r="D1" s="144">
        <v>8.1999999999999993</v>
      </c>
      <c r="E1" s="144">
        <v>6.2</v>
      </c>
      <c r="F1" s="144">
        <v>4.2</v>
      </c>
      <c r="G1" s="144">
        <v>4.2</v>
      </c>
      <c r="H1" s="144">
        <v>8</v>
      </c>
      <c r="I1" s="144">
        <v>8</v>
      </c>
      <c r="J1" s="144">
        <v>12</v>
      </c>
      <c r="K1" s="144">
        <v>4.2</v>
      </c>
      <c r="L1" s="144">
        <v>4.2</v>
      </c>
      <c r="M1" s="144">
        <v>8.1999999999999993</v>
      </c>
      <c r="N1" s="144">
        <v>8.1999999999999993</v>
      </c>
      <c r="O1" s="144">
        <v>12</v>
      </c>
      <c r="P1" s="144"/>
    </row>
    <row r="2" spans="1:16">
      <c r="B2" s="144"/>
      <c r="C2" s="144"/>
      <c r="D2" s="144"/>
      <c r="E2" s="144"/>
      <c r="F2" s="144"/>
      <c r="G2" s="144"/>
      <c r="H2" s="144"/>
      <c r="I2" s="144"/>
      <c r="J2" s="144"/>
      <c r="K2" s="144"/>
      <c r="L2" s="144"/>
      <c r="M2" s="144"/>
      <c r="N2" s="144"/>
      <c r="O2" s="144"/>
      <c r="P2" s="144"/>
    </row>
    <row r="3" spans="1:16" ht="24.95" customHeight="1">
      <c r="A3" s="112">
        <v>25</v>
      </c>
      <c r="B3" s="144"/>
      <c r="C3" s="146" t="s">
        <v>226</v>
      </c>
      <c r="D3" s="144"/>
      <c r="E3" s="144"/>
      <c r="F3" s="144"/>
      <c r="G3" s="144"/>
      <c r="H3" s="144"/>
      <c r="I3" s="144"/>
      <c r="J3" s="144"/>
      <c r="K3" s="144"/>
      <c r="L3" s="144"/>
      <c r="M3" s="144"/>
      <c r="N3" s="145" t="s">
        <v>225</v>
      </c>
      <c r="O3" s="144"/>
      <c r="P3" s="144"/>
    </row>
    <row r="4" spans="1:16" ht="18" customHeight="1">
      <c r="A4" s="112">
        <v>18</v>
      </c>
      <c r="B4" s="141"/>
      <c r="C4" s="143"/>
      <c r="D4" s="141" t="s">
        <v>224</v>
      </c>
      <c r="E4" s="143"/>
      <c r="F4" s="143"/>
      <c r="G4" s="143"/>
      <c r="H4" s="143"/>
      <c r="I4" s="143"/>
      <c r="J4" s="143"/>
      <c r="K4" s="141" t="s">
        <v>223</v>
      </c>
      <c r="L4" s="143"/>
      <c r="M4" s="143"/>
      <c r="N4" s="143"/>
      <c r="O4" s="142"/>
    </row>
    <row r="5" spans="1:16" ht="18" customHeight="1">
      <c r="A5" s="112">
        <v>18</v>
      </c>
      <c r="B5" s="141"/>
      <c r="C5" s="141"/>
      <c r="D5" s="138"/>
      <c r="E5" s="137"/>
      <c r="F5" s="140" t="s">
        <v>222</v>
      </c>
      <c r="G5" s="140"/>
      <c r="H5" s="139"/>
      <c r="I5" s="137"/>
      <c r="J5" s="137"/>
      <c r="K5" s="138"/>
      <c r="L5" s="137"/>
      <c r="M5" s="137"/>
      <c r="N5" s="137"/>
      <c r="O5" s="136"/>
    </row>
    <row r="6" spans="1:16" ht="30" customHeight="1">
      <c r="A6" s="112">
        <v>30</v>
      </c>
      <c r="B6" s="135" t="s">
        <v>221</v>
      </c>
      <c r="C6" s="134" t="s">
        <v>220</v>
      </c>
      <c r="D6" s="116"/>
      <c r="E6" s="133" t="s">
        <v>219</v>
      </c>
      <c r="F6" s="133" t="s">
        <v>218</v>
      </c>
      <c r="G6" s="133" t="s">
        <v>217</v>
      </c>
      <c r="H6" s="131" t="s">
        <v>216</v>
      </c>
      <c r="I6" s="133" t="s">
        <v>215</v>
      </c>
      <c r="J6" s="132" t="s">
        <v>210</v>
      </c>
      <c r="K6" s="116" t="s">
        <v>214</v>
      </c>
      <c r="L6" s="132" t="s">
        <v>213</v>
      </c>
      <c r="M6" s="132" t="s">
        <v>212</v>
      </c>
      <c r="N6" s="131" t="s">
        <v>211</v>
      </c>
      <c r="O6" s="130" t="s">
        <v>210</v>
      </c>
    </row>
    <row r="7" spans="1:16" ht="18" customHeight="1">
      <c r="A7" s="112">
        <v>18</v>
      </c>
      <c r="B7" s="125">
        <v>12</v>
      </c>
      <c r="C7" s="125" t="s">
        <v>166</v>
      </c>
      <c r="D7" s="125"/>
      <c r="E7" s="123">
        <v>11</v>
      </c>
      <c r="F7" s="124">
        <v>2</v>
      </c>
      <c r="G7" s="124">
        <v>2</v>
      </c>
      <c r="H7" s="123">
        <f>E7*F7</f>
        <v>22</v>
      </c>
      <c r="I7" s="123">
        <f>E7*G7</f>
        <v>22</v>
      </c>
      <c r="J7" s="124"/>
      <c r="K7" s="125">
        <v>11</v>
      </c>
      <c r="L7" s="124">
        <v>2</v>
      </c>
      <c r="M7" s="123">
        <f>K7*L7</f>
        <v>22</v>
      </c>
      <c r="N7" s="123">
        <v>22</v>
      </c>
      <c r="O7" s="122"/>
    </row>
    <row r="8" spans="1:16" ht="18" customHeight="1">
      <c r="A8" s="112">
        <v>18</v>
      </c>
      <c r="B8" s="125">
        <v>13</v>
      </c>
      <c r="C8" s="125" t="s">
        <v>163</v>
      </c>
      <c r="D8" s="125"/>
      <c r="E8" s="123">
        <v>3.7</v>
      </c>
      <c r="F8" s="124">
        <v>2</v>
      </c>
      <c r="G8" s="124">
        <v>1</v>
      </c>
      <c r="H8" s="123">
        <f>E8*F8</f>
        <v>7.4</v>
      </c>
      <c r="I8" s="123">
        <f>E8*G8</f>
        <v>3.7</v>
      </c>
      <c r="J8" s="124"/>
      <c r="K8" s="125"/>
      <c r="L8" s="124"/>
      <c r="M8" s="123">
        <f>K8*L8</f>
        <v>0</v>
      </c>
      <c r="N8" s="123"/>
      <c r="O8" s="122"/>
    </row>
    <row r="9" spans="1:16" ht="18" customHeight="1">
      <c r="A9" s="112">
        <v>18</v>
      </c>
      <c r="B9" s="129">
        <v>14</v>
      </c>
      <c r="C9" s="129" t="s">
        <v>209</v>
      </c>
      <c r="D9" s="129"/>
      <c r="E9" s="127">
        <v>15</v>
      </c>
      <c r="F9" s="128">
        <v>2</v>
      </c>
      <c r="G9" s="128">
        <v>1</v>
      </c>
      <c r="H9" s="127">
        <f>E9*F9</f>
        <v>30</v>
      </c>
      <c r="I9" s="127">
        <f>E9*G9</f>
        <v>15</v>
      </c>
      <c r="J9" s="128"/>
      <c r="K9" s="129">
        <v>15</v>
      </c>
      <c r="L9" s="128">
        <v>2</v>
      </c>
      <c r="M9" s="127">
        <f>K9*L9</f>
        <v>30</v>
      </c>
      <c r="N9" s="127">
        <v>15</v>
      </c>
      <c r="O9" s="126"/>
    </row>
    <row r="10" spans="1:16" ht="18" customHeight="1">
      <c r="A10" s="112">
        <v>18</v>
      </c>
      <c r="B10" s="125">
        <v>15</v>
      </c>
      <c r="C10" s="125" t="s">
        <v>208</v>
      </c>
      <c r="D10" s="125"/>
      <c r="E10" s="123">
        <v>7.5</v>
      </c>
      <c r="F10" s="124">
        <v>2</v>
      </c>
      <c r="G10" s="124">
        <v>1</v>
      </c>
      <c r="H10" s="123">
        <f>E10*F10</f>
        <v>15</v>
      </c>
      <c r="I10" s="123">
        <f>E10*G10</f>
        <v>7.5</v>
      </c>
      <c r="J10" s="124"/>
      <c r="K10" s="125"/>
      <c r="L10" s="124"/>
      <c r="M10" s="123">
        <f>K10*L10</f>
        <v>0</v>
      </c>
      <c r="N10" s="123"/>
      <c r="O10" s="122"/>
    </row>
    <row r="11" spans="1:16" ht="18" customHeight="1">
      <c r="A11" s="112">
        <v>18</v>
      </c>
      <c r="B11" s="125">
        <v>16</v>
      </c>
      <c r="C11" s="125" t="s">
        <v>165</v>
      </c>
      <c r="D11" s="125"/>
      <c r="E11" s="123">
        <v>5.5</v>
      </c>
      <c r="F11" s="124">
        <v>2</v>
      </c>
      <c r="G11" s="124">
        <v>1</v>
      </c>
      <c r="H11" s="123">
        <f>E11*F11</f>
        <v>11</v>
      </c>
      <c r="I11" s="123">
        <f>E11*G11</f>
        <v>5.5</v>
      </c>
      <c r="J11" s="124"/>
      <c r="K11" s="125"/>
      <c r="L11" s="124"/>
      <c r="M11" s="123">
        <f>K11*L11</f>
        <v>0</v>
      </c>
      <c r="N11" s="123"/>
      <c r="O11" s="122"/>
    </row>
    <row r="12" spans="1:16" ht="18" customHeight="1">
      <c r="A12" s="112">
        <v>18</v>
      </c>
      <c r="B12" s="129">
        <v>17</v>
      </c>
      <c r="C12" s="129" t="s">
        <v>207</v>
      </c>
      <c r="D12" s="129"/>
      <c r="E12" s="127">
        <v>22</v>
      </c>
      <c r="F12" s="128">
        <v>2</v>
      </c>
      <c r="G12" s="128">
        <v>1</v>
      </c>
      <c r="H12" s="127">
        <f>E12*F12</f>
        <v>44</v>
      </c>
      <c r="I12" s="127">
        <f>E12*G12</f>
        <v>22</v>
      </c>
      <c r="J12" s="128"/>
      <c r="K12" s="129"/>
      <c r="L12" s="128"/>
      <c r="M12" s="127">
        <f>K12*L12</f>
        <v>0</v>
      </c>
      <c r="N12" s="127"/>
      <c r="O12" s="126"/>
    </row>
    <row r="13" spans="1:16" ht="18" customHeight="1">
      <c r="A13" s="112">
        <v>18</v>
      </c>
      <c r="B13" s="125">
        <v>18</v>
      </c>
      <c r="C13" s="125" t="s">
        <v>206</v>
      </c>
      <c r="D13" s="125"/>
      <c r="E13" s="123">
        <v>22</v>
      </c>
      <c r="F13" s="124">
        <v>4</v>
      </c>
      <c r="G13" s="124">
        <v>3</v>
      </c>
      <c r="H13" s="123">
        <f>E13*F13</f>
        <v>88</v>
      </c>
      <c r="I13" s="123">
        <f>E13*G13</f>
        <v>66</v>
      </c>
      <c r="J13" s="124"/>
      <c r="K13" s="125"/>
      <c r="L13" s="124"/>
      <c r="M13" s="123">
        <f>K13*L13</f>
        <v>0</v>
      </c>
      <c r="N13" s="123"/>
      <c r="O13" s="122"/>
    </row>
    <row r="14" spans="1:16" ht="18" customHeight="1">
      <c r="A14" s="112">
        <v>18</v>
      </c>
      <c r="B14" s="125">
        <v>19</v>
      </c>
      <c r="C14" s="125" t="s">
        <v>205</v>
      </c>
      <c r="D14" s="125"/>
      <c r="E14" s="123">
        <v>22</v>
      </c>
      <c r="F14" s="124">
        <v>2</v>
      </c>
      <c r="G14" s="124">
        <v>2</v>
      </c>
      <c r="H14" s="123">
        <f>E14*F14</f>
        <v>44</v>
      </c>
      <c r="I14" s="123">
        <f>E14*G14</f>
        <v>44</v>
      </c>
      <c r="J14" s="124"/>
      <c r="K14" s="125">
        <f>98*0.75</f>
        <v>73.5</v>
      </c>
      <c r="L14" s="124">
        <v>1</v>
      </c>
      <c r="M14" s="123">
        <f>K14*L14</f>
        <v>73.5</v>
      </c>
      <c r="N14" s="123">
        <v>44</v>
      </c>
      <c r="O14" s="122"/>
    </row>
    <row r="15" spans="1:16" ht="18" customHeight="1">
      <c r="A15" s="112">
        <v>18</v>
      </c>
      <c r="B15" s="129">
        <v>20</v>
      </c>
      <c r="C15" s="129" t="s">
        <v>204</v>
      </c>
      <c r="D15" s="129"/>
      <c r="E15" s="127">
        <v>110</v>
      </c>
      <c r="F15" s="128">
        <v>3</v>
      </c>
      <c r="G15" s="128">
        <v>2</v>
      </c>
      <c r="H15" s="127">
        <f>E15*F15</f>
        <v>330</v>
      </c>
      <c r="I15" s="127">
        <f>E15*G15</f>
        <v>220</v>
      </c>
      <c r="J15" s="128"/>
      <c r="K15" s="129"/>
      <c r="L15" s="128"/>
      <c r="M15" s="127">
        <f>K15*L15</f>
        <v>0</v>
      </c>
      <c r="N15" s="127"/>
      <c r="O15" s="126"/>
    </row>
    <row r="16" spans="1:16" ht="18" customHeight="1">
      <c r="A16" s="112">
        <v>18</v>
      </c>
      <c r="B16" s="125">
        <v>21</v>
      </c>
      <c r="C16" s="125" t="s">
        <v>182</v>
      </c>
      <c r="D16" s="125"/>
      <c r="E16" s="123">
        <v>125</v>
      </c>
      <c r="F16" s="124">
        <v>3</v>
      </c>
      <c r="G16" s="124">
        <v>2</v>
      </c>
      <c r="H16" s="123">
        <f>E16*F16</f>
        <v>375</v>
      </c>
      <c r="I16" s="123">
        <f>E16*G16</f>
        <v>250</v>
      </c>
      <c r="J16" s="124"/>
      <c r="K16" s="125"/>
      <c r="L16" s="124"/>
      <c r="M16" s="123">
        <f>K16*L16</f>
        <v>0</v>
      </c>
      <c r="N16" s="123"/>
      <c r="O16" s="122"/>
    </row>
    <row r="17" spans="1:15" ht="18" customHeight="1">
      <c r="A17" s="112">
        <v>18</v>
      </c>
      <c r="B17" s="125"/>
      <c r="C17" s="125"/>
      <c r="D17" s="125"/>
      <c r="E17" s="123">
        <v>110</v>
      </c>
      <c r="F17" s="124">
        <v>3</v>
      </c>
      <c r="G17" s="124">
        <v>3</v>
      </c>
      <c r="H17" s="123">
        <f>E17*F17</f>
        <v>330</v>
      </c>
      <c r="I17" s="123">
        <f>E17*G17</f>
        <v>330</v>
      </c>
      <c r="J17" s="124"/>
      <c r="K17" s="125"/>
      <c r="L17" s="124"/>
      <c r="M17" s="123">
        <f>K17*L17</f>
        <v>0</v>
      </c>
      <c r="N17" s="123"/>
      <c r="O17" s="122"/>
    </row>
    <row r="18" spans="1:15" ht="18" customHeight="1">
      <c r="A18" s="112">
        <v>18</v>
      </c>
      <c r="B18" s="129">
        <v>22</v>
      </c>
      <c r="C18" s="129" t="s">
        <v>184</v>
      </c>
      <c r="D18" s="129" t="s">
        <v>203</v>
      </c>
      <c r="E18" s="127">
        <v>22</v>
      </c>
      <c r="F18" s="128">
        <v>1</v>
      </c>
      <c r="G18" s="128">
        <v>1</v>
      </c>
      <c r="H18" s="127">
        <f>E18*F18</f>
        <v>22</v>
      </c>
      <c r="I18" s="127">
        <f>E18*G18</f>
        <v>22</v>
      </c>
      <c r="J18" s="128"/>
      <c r="K18" s="129"/>
      <c r="L18" s="128"/>
      <c r="M18" s="127">
        <f>K18*L18</f>
        <v>0</v>
      </c>
      <c r="N18" s="127">
        <v>22</v>
      </c>
      <c r="O18" s="126" t="s">
        <v>202</v>
      </c>
    </row>
    <row r="19" spans="1:15" ht="18" customHeight="1">
      <c r="A19" s="112">
        <v>18</v>
      </c>
      <c r="B19" s="125"/>
      <c r="C19" s="125"/>
      <c r="D19" s="125" t="s">
        <v>203</v>
      </c>
      <c r="E19" s="123">
        <v>19</v>
      </c>
      <c r="F19" s="124">
        <v>10</v>
      </c>
      <c r="G19" s="124">
        <v>8</v>
      </c>
      <c r="H19" s="123">
        <f>E19*F19</f>
        <v>190</v>
      </c>
      <c r="I19" s="123">
        <f>E19*G19</f>
        <v>152</v>
      </c>
      <c r="J19" s="124"/>
      <c r="K19" s="125"/>
      <c r="L19" s="124"/>
      <c r="M19" s="123">
        <f>K19*L19</f>
        <v>0</v>
      </c>
      <c r="N19" s="123">
        <f>19*4</f>
        <v>76</v>
      </c>
      <c r="O19" s="122" t="s">
        <v>202</v>
      </c>
    </row>
    <row r="20" spans="1:15" ht="18" customHeight="1">
      <c r="A20" s="112">
        <v>18</v>
      </c>
      <c r="B20" s="125"/>
      <c r="C20" s="125"/>
      <c r="D20" s="125" t="s">
        <v>201</v>
      </c>
      <c r="E20" s="123">
        <v>240</v>
      </c>
      <c r="F20" s="124">
        <v>2</v>
      </c>
      <c r="G20" s="124">
        <v>2</v>
      </c>
      <c r="H20" s="123">
        <f>E20*F20</f>
        <v>480</v>
      </c>
      <c r="I20" s="123">
        <f>E20*G20</f>
        <v>480</v>
      </c>
      <c r="J20" s="124"/>
      <c r="K20" s="125"/>
      <c r="L20" s="124"/>
      <c r="M20" s="123">
        <f>K20*L20</f>
        <v>0</v>
      </c>
      <c r="N20" s="123">
        <v>240</v>
      </c>
      <c r="O20" s="122" t="s">
        <v>202</v>
      </c>
    </row>
    <row r="21" spans="1:15" ht="18" customHeight="1">
      <c r="A21" s="112">
        <v>18</v>
      </c>
      <c r="B21" s="129"/>
      <c r="C21" s="129"/>
      <c r="D21" s="129" t="s">
        <v>201</v>
      </c>
      <c r="E21" s="127"/>
      <c r="F21" s="128"/>
      <c r="G21" s="128"/>
      <c r="H21" s="127">
        <f>E21*F21</f>
        <v>0</v>
      </c>
      <c r="I21" s="127">
        <f>E21*G21</f>
        <v>0</v>
      </c>
      <c r="J21" s="128"/>
      <c r="K21" s="129">
        <f>400*0.75</f>
        <v>300</v>
      </c>
      <c r="L21" s="128">
        <v>1</v>
      </c>
      <c r="M21" s="127">
        <f>K21*L21</f>
        <v>300</v>
      </c>
      <c r="N21" s="127"/>
      <c r="O21" s="126" t="s">
        <v>200</v>
      </c>
    </row>
    <row r="22" spans="1:15" ht="18" customHeight="1">
      <c r="A22" s="112">
        <v>18</v>
      </c>
      <c r="B22" s="125"/>
      <c r="C22" s="125"/>
      <c r="D22" s="125" t="s">
        <v>199</v>
      </c>
      <c r="E22" s="124"/>
      <c r="F22" s="124"/>
      <c r="G22" s="124"/>
      <c r="H22" s="123">
        <f>E22*F22</f>
        <v>0</v>
      </c>
      <c r="I22" s="123">
        <f>E22*G22</f>
        <v>0</v>
      </c>
      <c r="J22" s="124"/>
      <c r="K22" s="125">
        <v>375</v>
      </c>
      <c r="L22" s="124">
        <v>1</v>
      </c>
      <c r="M22" s="123">
        <f>K22*L22</f>
        <v>375</v>
      </c>
      <c r="N22" s="124"/>
      <c r="O22" s="122" t="s">
        <v>198</v>
      </c>
    </row>
    <row r="23" spans="1:15" ht="18" customHeight="1">
      <c r="A23" s="112">
        <v>18</v>
      </c>
      <c r="B23" s="125">
        <v>23</v>
      </c>
      <c r="C23" s="125" t="s">
        <v>156</v>
      </c>
      <c r="D23" s="125"/>
      <c r="E23" s="123">
        <v>15</v>
      </c>
      <c r="F23" s="124">
        <v>2</v>
      </c>
      <c r="G23" s="124">
        <v>2</v>
      </c>
      <c r="H23" s="123">
        <f>E23*F23</f>
        <v>30</v>
      </c>
      <c r="I23" s="123">
        <f>E23*G23</f>
        <v>30</v>
      </c>
      <c r="J23" s="124"/>
      <c r="K23" s="125">
        <v>75</v>
      </c>
      <c r="L23" s="124">
        <v>1</v>
      </c>
      <c r="M23" s="123">
        <f>K23*L23</f>
        <v>75</v>
      </c>
      <c r="N23" s="123">
        <v>30</v>
      </c>
      <c r="O23" s="122"/>
    </row>
    <row r="24" spans="1:15" ht="18" customHeight="1" thickBot="1">
      <c r="A24" s="112">
        <v>18</v>
      </c>
      <c r="B24" s="121"/>
      <c r="C24" s="121"/>
      <c r="D24" s="121"/>
      <c r="E24" s="120"/>
      <c r="F24" s="120"/>
      <c r="G24" s="120"/>
      <c r="H24" s="120"/>
      <c r="I24" s="120"/>
      <c r="J24" s="120"/>
      <c r="K24" s="121"/>
      <c r="L24" s="120"/>
      <c r="M24" s="120"/>
      <c r="N24" s="120"/>
      <c r="O24" s="119"/>
    </row>
    <row r="25" spans="1:15" ht="18" customHeight="1" thickTop="1">
      <c r="A25" s="112">
        <v>18</v>
      </c>
      <c r="B25" s="116"/>
      <c r="C25" s="118" t="s">
        <v>197</v>
      </c>
      <c r="D25" s="116"/>
      <c r="E25" s="117"/>
      <c r="F25" s="115">
        <f>SUM(F7:F23)</f>
        <v>42</v>
      </c>
      <c r="G25" s="115">
        <f>SUM(G7:G23)</f>
        <v>32</v>
      </c>
      <c r="H25" s="114">
        <f>SUM(H7:H23)</f>
        <v>2018.4</v>
      </c>
      <c r="I25" s="114">
        <f>SUM(I7:I23)</f>
        <v>1669.7</v>
      </c>
      <c r="J25" s="117"/>
      <c r="K25" s="116"/>
      <c r="L25" s="115">
        <f>SUM(L7:L23)</f>
        <v>8</v>
      </c>
      <c r="M25" s="114">
        <f>SUM(M7:M23)</f>
        <v>875.5</v>
      </c>
      <c r="N25" s="114">
        <f>SUM(N7:N23)</f>
        <v>449</v>
      </c>
      <c r="O25" s="113"/>
    </row>
  </sheetData>
  <phoneticPr fontId="3"/>
  <printOptions horizontalCentered="1" gridLinesSet="0"/>
  <pageMargins left="0.39370078740157483" right="0.39370078740157483" top="0.89" bottom="0.32" header="0.51181102362204722" footer="0.2"/>
  <pageSetup paperSize="9" scale="115" orientation="landscape" horizontalDpi="4294967292" verticalDpi="0" r:id="rId1"/>
  <headerFooter alignWithMargins="0">
    <oddHeader>&amp;R&amp;"ＭＳ ゴシック,標準"&amp;7&amp;F
&amp;D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8"/>
  <sheetViews>
    <sheetView workbookViewId="0">
      <selection activeCell="D19" sqref="D19"/>
    </sheetView>
  </sheetViews>
  <sheetFormatPr defaultRowHeight="13.5"/>
  <cols>
    <col min="1" max="1" width="9" style="62"/>
    <col min="2" max="2" width="15.625" style="62" customWidth="1"/>
    <col min="3" max="16384" width="9" style="62"/>
  </cols>
  <sheetData>
    <row r="2" spans="2:5">
      <c r="B2" s="149" t="s">
        <v>236</v>
      </c>
      <c r="C2" s="149"/>
      <c r="D2" s="149"/>
      <c r="E2" s="149"/>
    </row>
    <row r="3" spans="2:5">
      <c r="B3" s="148" t="s">
        <v>235</v>
      </c>
      <c r="C3" s="147" t="s">
        <v>234</v>
      </c>
      <c r="D3" s="147" t="s">
        <v>233</v>
      </c>
      <c r="E3" s="147" t="s">
        <v>232</v>
      </c>
    </row>
    <row r="4" spans="2:5">
      <c r="B4" s="147" t="s">
        <v>231</v>
      </c>
      <c r="C4" s="147"/>
      <c r="D4" s="147">
        <v>330</v>
      </c>
      <c r="E4" s="147"/>
    </row>
    <row r="5" spans="2:5">
      <c r="B5" s="147" t="s">
        <v>230</v>
      </c>
      <c r="C5" s="147">
        <v>610</v>
      </c>
      <c r="D5" s="147"/>
      <c r="E5" s="147"/>
    </row>
    <row r="6" spans="2:5">
      <c r="B6" s="147" t="s">
        <v>229</v>
      </c>
      <c r="C6" s="147">
        <v>660</v>
      </c>
      <c r="D6" s="147">
        <v>1050</v>
      </c>
      <c r="E6" s="147"/>
    </row>
    <row r="7" spans="2:5">
      <c r="B7" s="147" t="s">
        <v>228</v>
      </c>
      <c r="C7" s="147">
        <v>285</v>
      </c>
      <c r="D7" s="147">
        <v>500</v>
      </c>
      <c r="E7" s="147"/>
    </row>
    <row r="8" spans="2:5">
      <c r="B8" s="147" t="s">
        <v>227</v>
      </c>
      <c r="C8" s="147">
        <v>330</v>
      </c>
      <c r="D8" s="147">
        <v>540</v>
      </c>
      <c r="E8" s="147">
        <v>625</v>
      </c>
    </row>
  </sheetData>
  <mergeCells count="1">
    <mergeCell ref="B2:E2"/>
  </mergeCells>
  <phoneticPr fontId="3"/>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諸元</vt:lpstr>
      <vt:lpstr>企業局事跡</vt:lpstr>
      <vt:lpstr>関連</vt:lpstr>
      <vt:lpstr>局規格等</vt:lpstr>
      <vt:lpstr>配水管延長</vt:lpstr>
      <vt:lpstr>現況</vt:lpstr>
      <vt:lpstr>電力</vt:lpstr>
      <vt:lpstr>電力2</vt:lpstr>
      <vt:lpstr>P実力</vt:lpstr>
      <vt:lpstr>鉛管</vt:lpstr>
      <vt:lpstr>鉛管!Print_Area</vt:lpstr>
      <vt:lpstr>関連!Print_Area</vt:lpstr>
      <vt:lpstr>企業局事跡!Print_Area</vt:lpstr>
      <vt:lpstr>局規格等!Print_Area</vt:lpstr>
      <vt:lpstr>現況!Print_Area</vt:lpstr>
      <vt:lpstr>諸元!Print_Area</vt:lpstr>
      <vt:lpstr>電力!Print_Area</vt:lpstr>
      <vt:lpstr>電力2!Print_Area</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西原</dc:creator>
  <cp:lastModifiedBy>西原</cp:lastModifiedBy>
  <dcterms:created xsi:type="dcterms:W3CDTF">2015-12-03T07:19:10Z</dcterms:created>
  <dcterms:modified xsi:type="dcterms:W3CDTF">2015-12-03T08:10:00Z</dcterms:modified>
</cp:coreProperties>
</file>